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PRIHODA'!$A$1:$H$41</definedName>
  </definedNames>
  <calcPr fullCalcOnLoad="1"/>
</workbook>
</file>

<file path=xl/sharedStrings.xml><?xml version="1.0" encoding="utf-8"?>
<sst xmlns="http://schemas.openxmlformats.org/spreadsheetml/2006/main" count="232" uniqueCount="85">
  <si>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</si>
  <si>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</si>
  <si>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</si>
  <si>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</si>
  <si>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</si>
  <si>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</si>
  <si>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</si>
  <si>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</si>
  <si>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</si>
  <si>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</si>
  <si>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</si>
  <si>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</si>
  <si>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</si>
  <si>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</si>
  <si>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</si>
  <si>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</si>
  <si>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</si>
  <si>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</si>
  <si>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</si>
  <si>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</si>
  <si>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</si>
  <si>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</si>
  <si>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</si>
  <si>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</si>
  <si>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</si>
  <si>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</si>
  <si>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</si>
  <si>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</si>
  <si>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</si>
  <si>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</si>
  <si>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</si>
  <si>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</si>
  <si>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</si>
  <si>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</si>
  <si>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</si>
  <si>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</si>
  <si>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</si>
  <si>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</si>
  <si>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</si>
  <si>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</si>
  <si>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</si>
  <si>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</si>
  <si>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</si>
  <si>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</si>
  <si>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</si>
  <si>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</si>
  <si>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</si>
  <si>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</si>
  <si>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</si>
  <si>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</si>
  <si>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</si>
  <si>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</si>
  <si>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</si>
  <si>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</si>
  <si>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</si>
  <si>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</si>
  <si>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</si>
  <si>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</si>
  <si>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</si>
  <si>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program srednjeg školstva</t>
  </si>
  <si>
    <t>redovni program SŠ</t>
  </si>
  <si>
    <t xml:space="preserve">vlasiti prihodi </t>
  </si>
  <si>
    <t>pomoći - MZO</t>
  </si>
  <si>
    <t>školska natjecanja i smotre</t>
  </si>
  <si>
    <t>vlastiti prihodi</t>
  </si>
  <si>
    <t>SREDNJA ŠKOLA PETRINJA</t>
  </si>
  <si>
    <t>pomoći</t>
  </si>
  <si>
    <t>shema ŠV</t>
  </si>
  <si>
    <t>ulaganje u objekte školstva</t>
  </si>
  <si>
    <t>pomoći MZO</t>
  </si>
  <si>
    <t>T</t>
  </si>
  <si>
    <t>Opći prihodi srednje škole</t>
  </si>
  <si>
    <t>PROJEKCIJA PLANA ZA 2023.</t>
  </si>
  <si>
    <t>2022.</t>
  </si>
  <si>
    <t>2023.</t>
  </si>
  <si>
    <t>PRIJEDLOG FINANCIJSKOG PLANA (proračunski korisnik) ZA 2022. I                                                                                                                                                PROJEKCIJA PLANA ZA  2023. I 2024. GODINU</t>
  </si>
  <si>
    <t>Prijedlog plana 
za 2022.</t>
  </si>
  <si>
    <t>Projekcija plana
za 2023.</t>
  </si>
  <si>
    <t>Projekcija plana 
za 2024.</t>
  </si>
  <si>
    <t>2024.</t>
  </si>
  <si>
    <t>PRIJEDLOG PLANA ZA 2022.</t>
  </si>
  <si>
    <t>PROJEKCIJA PLANA ZA 2024.</t>
  </si>
  <si>
    <t>Ukupno prihodi i primici za 2022.</t>
  </si>
  <si>
    <t>Ukupno prihodi i primici za 2023.</t>
  </si>
  <si>
    <t>Ukupno prihodi i primici za 2024.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</si>
</sst>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\ _k_n"/>
  </numFmts>
  <fonts count="7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7"/>
      <color indexed="8"/>
      <name val="Arial"/>
      <family val="2"/>
    </font>
    <font>
      <b/>
      <sz val="6.5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5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6" fillId="44" borderId="7" applyNumberFormat="0" applyAlignment="0" applyProtection="0"/>
    <xf numFmtId="0" fontId="57" fillId="44" borderId="8" applyNumberFormat="0" applyAlignment="0" applyProtection="0"/>
    <xf numFmtId="0" fontId="15" fillId="0" borderId="9" applyNumberFormat="0" applyFill="0" applyAlignment="0" applyProtection="0"/>
    <xf numFmtId="0" fontId="58" fillId="4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3" fillId="46" borderId="0" applyNumberFormat="0" applyBorder="0" applyAlignment="0" applyProtection="0"/>
    <xf numFmtId="0" fontId="53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4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5" fillId="47" borderId="1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8" fillId="0" borderId="18" applyNumberFormat="0" applyFill="0" applyAlignment="0" applyProtection="0"/>
    <xf numFmtId="0" fontId="69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41" xfId="0" applyFont="1" applyBorder="1" applyAlignment="1" quotePrefix="1">
      <alignment horizontal="left" vertical="center" wrapText="1"/>
    </xf>
    <xf numFmtId="0" fontId="30" fillId="0" borderId="41" xfId="0" applyFont="1" applyBorder="1" applyAlignment="1" quotePrefix="1">
      <alignment horizontal="center" vertical="center" wrapText="1"/>
    </xf>
    <xf numFmtId="0" fontId="27" fillId="0" borderId="4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2" xfId="0" applyFont="1" applyBorder="1" applyAlignment="1" quotePrefix="1">
      <alignment horizontal="left" wrapText="1"/>
    </xf>
    <xf numFmtId="0" fontId="34" fillId="0" borderId="41" xfId="0" applyFont="1" applyBorder="1" applyAlignment="1" quotePrefix="1">
      <alignment horizontal="left" wrapText="1"/>
    </xf>
    <xf numFmtId="0" fontId="34" fillId="0" borderId="41" xfId="0" applyFont="1" applyBorder="1" applyAlignment="1" quotePrefix="1">
      <alignment horizontal="center" wrapText="1"/>
    </xf>
    <xf numFmtId="0" fontId="34" fillId="0" borderId="41" xfId="0" applyNumberFormat="1" applyFont="1" applyFill="1" applyBorder="1" applyAlignment="1" applyProtection="1" quotePrefix="1">
      <alignment horizontal="left"/>
      <protection/>
    </xf>
    <xf numFmtId="0" fontId="27" fillId="0" borderId="43" xfId="0" applyNumberFormat="1" applyFont="1" applyFill="1" applyBorder="1" applyAlignment="1" applyProtection="1">
      <alignment horizontal="center" wrapText="1"/>
      <protection/>
    </xf>
    <xf numFmtId="0" fontId="27" fillId="0" borderId="43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3" fontId="34" fillId="0" borderId="43" xfId="0" applyNumberFormat="1" applyFont="1" applyBorder="1" applyAlignment="1">
      <alignment horizontal="right"/>
    </xf>
    <xf numFmtId="3" fontId="34" fillId="0" borderId="43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7" borderId="42" xfId="0" applyFont="1" applyFill="1" applyBorder="1" applyAlignment="1">
      <alignment horizontal="left"/>
    </xf>
    <xf numFmtId="3" fontId="34" fillId="7" borderId="43" xfId="0" applyNumberFormat="1" applyFont="1" applyFill="1" applyBorder="1" applyAlignment="1">
      <alignment horizontal="right"/>
    </xf>
    <xf numFmtId="3" fontId="34" fillId="7" borderId="43" xfId="0" applyNumberFormat="1" applyFont="1" applyFill="1" applyBorder="1" applyAlignment="1" applyProtection="1">
      <alignment horizontal="right" wrapText="1"/>
      <protection/>
    </xf>
    <xf numFmtId="0" fontId="21" fillId="7" borderId="41" xfId="0" applyNumberFormat="1" applyFont="1" applyFill="1" applyBorder="1" applyAlignment="1" applyProtection="1">
      <alignment/>
      <protection/>
    </xf>
    <xf numFmtId="3" fontId="34" fillId="0" borderId="43" xfId="0" applyNumberFormat="1" applyFont="1" applyFill="1" applyBorder="1" applyAlignment="1">
      <alignment horizontal="right"/>
    </xf>
    <xf numFmtId="3" fontId="34" fillId="50" borderId="42" xfId="0" applyNumberFormat="1" applyFont="1" applyFill="1" applyBorder="1" applyAlignment="1" quotePrefix="1">
      <alignment horizontal="right"/>
    </xf>
    <xf numFmtId="3" fontId="34" fillId="50" borderId="43" xfId="0" applyNumberFormat="1" applyFont="1" applyFill="1" applyBorder="1" applyAlignment="1" applyProtection="1">
      <alignment horizontal="right" wrapText="1"/>
      <protection/>
    </xf>
    <xf numFmtId="3" fontId="34" fillId="7" borderId="42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/>
      <protection/>
    </xf>
    <xf numFmtId="0" fontId="71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4" fontId="27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0" fontId="27" fillId="0" borderId="43" xfId="0" applyNumberFormat="1" applyFont="1" applyFill="1" applyBorder="1" applyAlignment="1" applyProtection="1">
      <alignment horizontal="center"/>
      <protection/>
    </xf>
    <xf numFmtId="0" fontId="25" fillId="0" borderId="43" xfId="0" applyNumberFormat="1" applyFont="1" applyFill="1" applyBorder="1" applyAlignment="1" applyProtection="1">
      <alignment wrapText="1"/>
      <protection/>
    </xf>
    <xf numFmtId="0" fontId="25" fillId="0" borderId="43" xfId="0" applyNumberFormat="1" applyFont="1" applyFill="1" applyBorder="1" applyAlignment="1" applyProtection="1">
      <alignment/>
      <protection/>
    </xf>
    <xf numFmtId="0" fontId="39" fillId="0" borderId="43" xfId="0" applyNumberFormat="1" applyFont="1" applyFill="1" applyBorder="1" applyAlignment="1" applyProtection="1">
      <alignment wrapText="1"/>
      <protection/>
    </xf>
    <xf numFmtId="0" fontId="27" fillId="0" borderId="43" xfId="0" applyNumberFormat="1" applyFont="1" applyFill="1" applyBorder="1" applyAlignment="1" applyProtection="1">
      <alignment/>
      <protection/>
    </xf>
    <xf numFmtId="0" fontId="27" fillId="0" borderId="43" xfId="0" applyNumberFormat="1" applyFont="1" applyFill="1" applyBorder="1" applyAlignment="1" applyProtection="1">
      <alignment wrapText="1"/>
      <protection/>
    </xf>
    <xf numFmtId="4" fontId="42" fillId="0" borderId="43" xfId="0" applyNumberFormat="1" applyFont="1" applyFill="1" applyBorder="1" applyAlignment="1" applyProtection="1">
      <alignment horizontal="center" wrapText="1"/>
      <protection/>
    </xf>
    <xf numFmtId="4" fontId="27" fillId="0" borderId="43" xfId="0" applyNumberFormat="1" applyFont="1" applyFill="1" applyBorder="1" applyAlignment="1" applyProtection="1">
      <alignment/>
      <protection/>
    </xf>
    <xf numFmtId="0" fontId="25" fillId="0" borderId="43" xfId="0" applyNumberFormat="1" applyFont="1" applyFill="1" applyBorder="1" applyAlignment="1" applyProtection="1">
      <alignment horizontal="center"/>
      <protection/>
    </xf>
    <xf numFmtId="4" fontId="25" fillId="0" borderId="43" xfId="0" applyNumberFormat="1" applyFont="1" applyFill="1" applyBorder="1" applyAlignment="1" applyProtection="1">
      <alignment/>
      <protection/>
    </xf>
    <xf numFmtId="0" fontId="27" fillId="51" borderId="43" xfId="0" applyNumberFormat="1" applyFont="1" applyFill="1" applyBorder="1" applyAlignment="1" applyProtection="1">
      <alignment horizontal="left"/>
      <protection/>
    </xf>
    <xf numFmtId="0" fontId="27" fillId="51" borderId="43" xfId="0" applyNumberFormat="1" applyFont="1" applyFill="1" applyBorder="1" applyAlignment="1" applyProtection="1">
      <alignment wrapText="1"/>
      <protection/>
    </xf>
    <xf numFmtId="4" fontId="42" fillId="51" borderId="43" xfId="0" applyNumberFormat="1" applyFont="1" applyFill="1" applyBorder="1" applyAlignment="1" applyProtection="1">
      <alignment horizontal="center" wrapText="1"/>
      <protection/>
    </xf>
    <xf numFmtId="4" fontId="27" fillId="51" borderId="43" xfId="0" applyNumberFormat="1" applyFont="1" applyFill="1" applyBorder="1" applyAlignment="1" applyProtection="1">
      <alignment/>
      <protection/>
    </xf>
    <xf numFmtId="4" fontId="26" fillId="51" borderId="43" xfId="0" applyNumberFormat="1" applyFont="1" applyFill="1" applyBorder="1" applyAlignment="1" applyProtection="1">
      <alignment/>
      <protection/>
    </xf>
    <xf numFmtId="4" fontId="42" fillId="51" borderId="43" xfId="0" applyNumberFormat="1" applyFont="1" applyFill="1" applyBorder="1" applyAlignment="1" applyProtection="1">
      <alignment horizontal="center" vertical="center" wrapText="1"/>
      <protection/>
    </xf>
    <xf numFmtId="0" fontId="26" fillId="52" borderId="43" xfId="0" applyNumberFormat="1" applyFont="1" applyFill="1" applyBorder="1" applyAlignment="1" applyProtection="1">
      <alignment horizontal="center" vertical="center" wrapText="1"/>
      <protection/>
    </xf>
    <xf numFmtId="0" fontId="27" fillId="52" borderId="43" xfId="0" applyNumberFormat="1" applyFont="1" applyFill="1" applyBorder="1" applyAlignment="1" applyProtection="1">
      <alignment horizontal="center" vertical="center" wrapText="1"/>
      <protection/>
    </xf>
    <xf numFmtId="0" fontId="25" fillId="9" borderId="43" xfId="0" applyNumberFormat="1" applyFont="1" applyFill="1" applyBorder="1" applyAlignment="1" applyProtection="1">
      <alignment/>
      <protection/>
    </xf>
    <xf numFmtId="0" fontId="27" fillId="9" borderId="43" xfId="0" applyNumberFormat="1" applyFont="1" applyFill="1" applyBorder="1" applyAlignment="1" applyProtection="1">
      <alignment/>
      <protection/>
    </xf>
    <xf numFmtId="4" fontId="27" fillId="9" borderId="43" xfId="0" applyNumberFormat="1" applyFont="1" applyFill="1" applyBorder="1" applyAlignment="1" applyProtection="1">
      <alignment/>
      <protection/>
    </xf>
    <xf numFmtId="4" fontId="25" fillId="9" borderId="43" xfId="0" applyNumberFormat="1" applyFont="1" applyFill="1" applyBorder="1" applyAlignment="1" applyProtection="1">
      <alignment/>
      <protection/>
    </xf>
    <xf numFmtId="4" fontId="42" fillId="51" borderId="43" xfId="0" applyNumberFormat="1" applyFont="1" applyFill="1" applyBorder="1" applyAlignment="1" applyProtection="1">
      <alignment/>
      <protection/>
    </xf>
    <xf numFmtId="4" fontId="27" fillId="53" borderId="43" xfId="0" applyNumberFormat="1" applyFont="1" applyFill="1" applyBorder="1" applyAlignment="1" applyProtection="1">
      <alignment/>
      <protection/>
    </xf>
    <xf numFmtId="4" fontId="25" fillId="53" borderId="43" xfId="0" applyNumberFormat="1" applyFont="1" applyFill="1" applyBorder="1" applyAlignment="1" applyProtection="1">
      <alignment/>
      <protection/>
    </xf>
    <xf numFmtId="3" fontId="21" fillId="0" borderId="21" xfId="0" applyNumberFormat="1" applyFont="1" applyBorder="1" applyAlignment="1">
      <alignment horizontal="right" wrapText="1"/>
    </xf>
    <xf numFmtId="0" fontId="23" fillId="9" borderId="43" xfId="0" applyNumberFormat="1" applyFont="1" applyFill="1" applyBorder="1" applyAlignment="1" applyProtection="1">
      <alignment/>
      <protection/>
    </xf>
    <xf numFmtId="4" fontId="26" fillId="51" borderId="43" xfId="0" applyNumberFormat="1" applyFont="1" applyFill="1" applyBorder="1" applyAlignment="1" applyProtection="1">
      <alignment wrapText="1"/>
      <protection/>
    </xf>
    <xf numFmtId="4" fontId="26" fillId="51" borderId="43" xfId="0" applyNumberFormat="1" applyFont="1" applyFill="1" applyBorder="1" applyAlignment="1" applyProtection="1">
      <alignment vertical="top" wrapText="1"/>
      <protection/>
    </xf>
    <xf numFmtId="4" fontId="42" fillId="51" borderId="43" xfId="0" applyNumberFormat="1" applyFont="1" applyFill="1" applyBorder="1" applyAlignment="1" applyProtection="1">
      <alignment vertical="center" wrapText="1"/>
      <protection/>
    </xf>
    <xf numFmtId="4" fontId="43" fillId="51" borderId="43" xfId="0" applyNumberFormat="1" applyFont="1" applyFill="1" applyBorder="1" applyAlignment="1" applyProtection="1">
      <alignment horizontal="center" vertical="top" wrapText="1"/>
      <protection/>
    </xf>
    <xf numFmtId="4" fontId="25" fillId="9" borderId="43" xfId="0" applyNumberFormat="1" applyFont="1" applyFill="1" applyBorder="1" applyAlignment="1" applyProtection="1">
      <alignment horizontal="right"/>
      <protection/>
    </xf>
    <xf numFmtId="178" fontId="24" fillId="9" borderId="43" xfId="0" applyNumberFormat="1" applyFont="1" applyFill="1" applyBorder="1" applyAlignment="1" applyProtection="1">
      <alignment horizontal="right"/>
      <protection/>
    </xf>
    <xf numFmtId="178" fontId="23" fillId="9" borderId="43" xfId="0" applyNumberFormat="1" applyFont="1" applyFill="1" applyBorder="1" applyAlignment="1" applyProtection="1">
      <alignment horizontal="right"/>
      <protection/>
    </xf>
    <xf numFmtId="178" fontId="24" fillId="9" borderId="43" xfId="0" applyNumberFormat="1" applyFont="1" applyFill="1" applyBorder="1" applyAlignment="1" applyProtection="1">
      <alignment/>
      <protection/>
    </xf>
    <xf numFmtId="4" fontId="24" fillId="9" borderId="43" xfId="0" applyNumberFormat="1" applyFont="1" applyFill="1" applyBorder="1" applyAlignment="1" applyProtection="1">
      <alignment/>
      <protection/>
    </xf>
    <xf numFmtId="4" fontId="23" fillId="9" borderId="43" xfId="0" applyNumberFormat="1" applyFont="1" applyFill="1" applyBorder="1" applyAlignment="1" applyProtection="1">
      <alignment/>
      <protection/>
    </xf>
    <xf numFmtId="178" fontId="24" fillId="0" borderId="43" xfId="0" applyNumberFormat="1" applyFont="1" applyFill="1" applyBorder="1" applyAlignment="1" applyProtection="1">
      <alignment/>
      <protection/>
    </xf>
    <xf numFmtId="178" fontId="24" fillId="0" borderId="43" xfId="0" applyNumberFormat="1" applyFont="1" applyFill="1" applyBorder="1" applyAlignment="1" applyProtection="1">
      <alignment horizontal="right"/>
      <protection/>
    </xf>
    <xf numFmtId="178" fontId="23" fillId="0" borderId="43" xfId="0" applyNumberFormat="1" applyFont="1" applyFill="1" applyBorder="1" applyAlignment="1" applyProtection="1">
      <alignment horizontal="right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2" xfId="0" applyNumberFormat="1" applyFont="1" applyFill="1" applyBorder="1" applyAlignment="1" applyProtection="1">
      <alignment horizontal="left" wrapText="1"/>
      <protection/>
    </xf>
    <xf numFmtId="0" fontId="38" fillId="7" borderId="41" xfId="0" applyNumberFormat="1" applyFont="1" applyFill="1" applyBorder="1" applyAlignment="1" applyProtection="1">
      <alignment wrapText="1"/>
      <protection/>
    </xf>
    <xf numFmtId="0" fontId="21" fillId="7" borderId="41" xfId="0" applyNumberFormat="1" applyFont="1" applyFill="1" applyBorder="1" applyAlignment="1" applyProtection="1">
      <alignment/>
      <protection/>
    </xf>
    <xf numFmtId="0" fontId="37" fillId="0" borderId="42" xfId="0" applyNumberFormat="1" applyFont="1" applyFill="1" applyBorder="1" applyAlignment="1" applyProtection="1">
      <alignment horizontal="left" wrapText="1"/>
      <protection/>
    </xf>
    <xf numFmtId="0" fontId="38" fillId="0" borderId="41" xfId="0" applyNumberFormat="1" applyFont="1" applyFill="1" applyBorder="1" applyAlignment="1" applyProtection="1">
      <alignment wrapText="1"/>
      <protection/>
    </xf>
    <xf numFmtId="0" fontId="21" fillId="0" borderId="41" xfId="0" applyNumberFormat="1" applyFont="1" applyFill="1" applyBorder="1" applyAlignment="1" applyProtection="1">
      <alignment/>
      <protection/>
    </xf>
    <xf numFmtId="0" fontId="37" fillId="0" borderId="42" xfId="0" applyFont="1" applyFill="1" applyBorder="1" applyAlignment="1" quotePrefix="1">
      <alignment horizontal="left"/>
    </xf>
    <xf numFmtId="0" fontId="37" fillId="0" borderId="42" xfId="0" applyNumberFormat="1" applyFont="1" applyFill="1" applyBorder="1" applyAlignment="1" applyProtection="1" quotePrefix="1">
      <alignment horizontal="left" wrapText="1"/>
      <protection/>
    </xf>
    <xf numFmtId="0" fontId="21" fillId="0" borderId="41" xfId="0" applyNumberFormat="1" applyFont="1" applyFill="1" applyBorder="1" applyAlignment="1" applyProtection="1">
      <alignment wrapText="1"/>
      <protection/>
    </xf>
    <xf numFmtId="0" fontId="37" fillId="0" borderId="42" xfId="0" applyFont="1" applyBorder="1" applyAlignment="1" quotePrefix="1">
      <alignment horizontal="left"/>
    </xf>
    <xf numFmtId="0" fontId="37" fillId="7" borderId="42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50" borderId="42" xfId="0" applyNumberFormat="1" applyFont="1" applyFill="1" applyBorder="1" applyAlignment="1" applyProtection="1">
      <alignment horizontal="left" wrapText="1"/>
      <protection/>
    </xf>
    <xf numFmtId="0" fontId="34" fillId="50" borderId="41" xfId="0" applyNumberFormat="1" applyFont="1" applyFill="1" applyBorder="1" applyAlignment="1" applyProtection="1">
      <alignment horizontal="left" wrapText="1"/>
      <protection/>
    </xf>
    <xf numFmtId="0" fontId="34" fillId="50" borderId="45" xfId="0" applyNumberFormat="1" applyFont="1" applyFill="1" applyBorder="1" applyAlignment="1" applyProtection="1">
      <alignment horizontal="left" wrapText="1"/>
      <protection/>
    </xf>
    <xf numFmtId="0" fontId="34" fillId="7" borderId="42" xfId="0" applyNumberFormat="1" applyFont="1" applyFill="1" applyBorder="1" applyAlignment="1" applyProtection="1">
      <alignment horizontal="left" wrapText="1"/>
      <protection/>
    </xf>
    <xf numFmtId="0" fontId="34" fillId="7" borderId="41" xfId="0" applyNumberFormat="1" applyFont="1" applyFill="1" applyBorder="1" applyAlignment="1" applyProtection="1">
      <alignment horizontal="left" wrapText="1"/>
      <protection/>
    </xf>
    <xf numFmtId="0" fontId="34" fillId="7" borderId="45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7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28" fillId="0" borderId="46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K45"/>
  <sheetViews>
    <sheetView view="pageBreakPreview" zoomScale="120" zoomScaleSheetLayoutView="120" zoomScalePageLayoutView="0" workbookViewId="0" topLeftCell="A1">
      <selection activeCell="F9" sqref="F9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84" customWidth="1"/>
    <col min="5" max="5" width="44.7109375" style="9" customWidth="1"/>
    <col min="6" max="6" width="15.8515625" style="9" bestFit="1" customWidth="1"/>
    <col min="7" max="7" width="17.28125" style="9" customWidth="1"/>
    <col min="8" max="8" width="16.7109375" style="9" customWidth="1"/>
    <col min="9" max="9" width="11.421875" style="9" customWidth="1"/>
    <col min="10" max="10" width="16.28125" style="9" bestFit="1" customWidth="1"/>
    <col min="11" max="11" width="21.7109375" style="9" bestFit="1" customWidth="1"/>
    <col min="12" max="16384" width="11.421875" style="9" customWidth="1"/>
  </cols>
  <sheetData>
    <row r="2" spans="1:8" ht="15">
      <c r="A2" s="147"/>
      <c r="B2" s="147"/>
      <c r="C2" s="147"/>
      <c r="D2" s="147"/>
      <c r="E2" s="147"/>
      <c r="F2" s="147"/>
      <c r="G2" s="147"/>
      <c r="H2" s="147"/>
    </row>
    <row r="3" spans="1:8" ht="48" customHeight="1">
      <c r="A3" s="148" t="s">
        <v>75</v>
      </c>
      <c r="B3" s="148"/>
      <c r="C3" s="148"/>
      <c r="D3" s="148"/>
      <c r="E3" s="148"/>
      <c r="F3" s="148"/>
      <c r="G3" s="148"/>
      <c r="H3" s="148"/>
    </row>
    <row r="4" spans="1:8" s="71" customFormat="1" ht="26.25" customHeight="1">
      <c r="A4" s="148" t="s">
        <v>43</v>
      </c>
      <c r="B4" s="148"/>
      <c r="C4" s="148"/>
      <c r="D4" s="148"/>
      <c r="E4" s="148"/>
      <c r="F4" s="148"/>
      <c r="G4" s="149"/>
      <c r="H4" s="149"/>
    </row>
    <row r="5" spans="1:5" ht="15.75" customHeight="1">
      <c r="A5" s="72"/>
      <c r="B5" s="73"/>
      <c r="C5" s="73"/>
      <c r="D5" s="73"/>
      <c r="E5" s="73"/>
    </row>
    <row r="6" spans="1:9" ht="27.75" customHeight="1">
      <c r="A6" s="74"/>
      <c r="B6" s="75"/>
      <c r="C6" s="75"/>
      <c r="D6" s="76"/>
      <c r="E6" s="77"/>
      <c r="F6" s="78" t="s">
        <v>76</v>
      </c>
      <c r="G6" s="78" t="s">
        <v>77</v>
      </c>
      <c r="H6" s="79" t="s">
        <v>78</v>
      </c>
      <c r="I6" s="80"/>
    </row>
    <row r="7" spans="1:9" ht="27.75" customHeight="1">
      <c r="A7" s="150" t="s">
        <v>45</v>
      </c>
      <c r="B7" s="151"/>
      <c r="C7" s="151"/>
      <c r="D7" s="151"/>
      <c r="E7" s="152"/>
      <c r="F7" s="94">
        <v>10350211</v>
      </c>
      <c r="G7" s="94">
        <v>10478948</v>
      </c>
      <c r="H7" s="94">
        <v>10584915</v>
      </c>
      <c r="I7" s="92"/>
    </row>
    <row r="8" spans="1:8" ht="22.5" customHeight="1">
      <c r="A8" s="153" t="s">
        <v>0</v>
      </c>
      <c r="B8" s="154"/>
      <c r="C8" s="154"/>
      <c r="D8" s="154"/>
      <c r="E8" s="155"/>
      <c r="F8" s="94">
        <v>10350211</v>
      </c>
      <c r="G8" s="94">
        <v>10478948</v>
      </c>
      <c r="H8" s="94">
        <v>10584915</v>
      </c>
    </row>
    <row r="9" spans="1:8" ht="22.5" customHeight="1">
      <c r="A9" s="156" t="s">
        <v>52</v>
      </c>
      <c r="B9" s="155"/>
      <c r="C9" s="155"/>
      <c r="D9" s="155"/>
      <c r="E9" s="155"/>
      <c r="F9" s="97"/>
      <c r="G9" s="97"/>
      <c r="H9" s="97"/>
    </row>
    <row r="10" spans="1:8" ht="22.5" customHeight="1">
      <c r="A10" s="93" t="s">
        <v>46</v>
      </c>
      <c r="B10" s="96"/>
      <c r="C10" s="96"/>
      <c r="D10" s="96"/>
      <c r="E10" s="96"/>
      <c r="F10" s="94">
        <v>11380211</v>
      </c>
      <c r="G10" s="94">
        <v>10478948</v>
      </c>
      <c r="H10" s="94">
        <v>10584915</v>
      </c>
    </row>
    <row r="11" spans="1:10" ht="22.5" customHeight="1">
      <c r="A11" s="157" t="s">
        <v>1</v>
      </c>
      <c r="B11" s="154"/>
      <c r="C11" s="154"/>
      <c r="D11" s="154"/>
      <c r="E11" s="158"/>
      <c r="F11" s="94">
        <v>11380211</v>
      </c>
      <c r="G11" s="94">
        <v>10478948</v>
      </c>
      <c r="H11" s="94">
        <v>10584915</v>
      </c>
      <c r="I11" s="61"/>
      <c r="J11" s="61"/>
    </row>
    <row r="12" spans="1:10" ht="22.5" customHeight="1">
      <c r="A12" s="159" t="s">
        <v>55</v>
      </c>
      <c r="B12" s="155"/>
      <c r="C12" s="155"/>
      <c r="D12" s="155"/>
      <c r="E12" s="155"/>
      <c r="F12" s="81"/>
      <c r="G12" s="81"/>
      <c r="H12" s="82"/>
      <c r="I12" s="61"/>
      <c r="J12" s="61"/>
    </row>
    <row r="13" spans="1:10" ht="22.5" customHeight="1">
      <c r="A13" s="160" t="s">
        <v>2</v>
      </c>
      <c r="B13" s="151"/>
      <c r="C13" s="151"/>
      <c r="D13" s="151"/>
      <c r="E13" s="151"/>
      <c r="F13" s="95">
        <f>+F7-F10</f>
        <v>-1030000</v>
      </c>
      <c r="G13" s="95">
        <f>+G7-G10</f>
        <v>0</v>
      </c>
      <c r="H13" s="95">
        <f>+H7-H10</f>
        <v>0</v>
      </c>
      <c r="J13" s="61"/>
    </row>
    <row r="14" spans="1:8" ht="25.5" customHeight="1">
      <c r="A14" s="148"/>
      <c r="B14" s="161"/>
      <c r="C14" s="161"/>
      <c r="D14" s="161"/>
      <c r="E14" s="161"/>
      <c r="F14" s="162"/>
      <c r="G14" s="162"/>
      <c r="H14" s="162"/>
    </row>
    <row r="15" spans="1:10" ht="27.75" customHeight="1">
      <c r="A15" s="74"/>
      <c r="B15" s="75"/>
      <c r="C15" s="75"/>
      <c r="D15" s="76"/>
      <c r="E15" s="77"/>
      <c r="F15" s="78" t="s">
        <v>76</v>
      </c>
      <c r="G15" s="78" t="s">
        <v>77</v>
      </c>
      <c r="H15" s="79" t="s">
        <v>78</v>
      </c>
      <c r="J15" s="61"/>
    </row>
    <row r="16" spans="1:10" ht="30.75" customHeight="1">
      <c r="A16" s="163" t="s">
        <v>56</v>
      </c>
      <c r="B16" s="164"/>
      <c r="C16" s="164"/>
      <c r="D16" s="164"/>
      <c r="E16" s="165"/>
      <c r="F16" s="98">
        <v>1030000</v>
      </c>
      <c r="G16" s="98">
        <v>0</v>
      </c>
      <c r="H16" s="99">
        <v>0</v>
      </c>
      <c r="J16" s="61"/>
    </row>
    <row r="17" spans="1:10" ht="34.5" customHeight="1">
      <c r="A17" s="166" t="s">
        <v>57</v>
      </c>
      <c r="B17" s="167"/>
      <c r="C17" s="167"/>
      <c r="D17" s="167"/>
      <c r="E17" s="168"/>
      <c r="F17" s="100">
        <f>F16</f>
        <v>1030000</v>
      </c>
      <c r="G17" s="100">
        <f>G16</f>
        <v>0</v>
      </c>
      <c r="H17" s="100">
        <f>H16</f>
        <v>0</v>
      </c>
      <c r="J17" s="61"/>
    </row>
    <row r="18" spans="1:10" s="66" customFormat="1" ht="25.5" customHeight="1">
      <c r="A18" s="171"/>
      <c r="B18" s="161"/>
      <c r="C18" s="161"/>
      <c r="D18" s="161"/>
      <c r="E18" s="161"/>
      <c r="F18" s="162"/>
      <c r="G18" s="162"/>
      <c r="H18" s="162"/>
      <c r="J18" s="101"/>
    </row>
    <row r="19" spans="1:11" s="66" customFormat="1" ht="27.75" customHeight="1">
      <c r="A19" s="74"/>
      <c r="B19" s="75"/>
      <c r="C19" s="75"/>
      <c r="D19" s="76"/>
      <c r="E19" s="77"/>
      <c r="F19" s="78" t="s">
        <v>76</v>
      </c>
      <c r="G19" s="78" t="s">
        <v>77</v>
      </c>
      <c r="H19" s="79" t="s">
        <v>78</v>
      </c>
      <c r="J19" s="101"/>
      <c r="K19" s="101"/>
    </row>
    <row r="20" spans="1:10" s="66" customFormat="1" ht="22.5" customHeight="1">
      <c r="A20" s="153" t="s">
        <v>3</v>
      </c>
      <c r="B20" s="154"/>
      <c r="C20" s="154"/>
      <c r="D20" s="154"/>
      <c r="E20" s="154"/>
      <c r="F20" s="81">
        <v>0</v>
      </c>
      <c r="G20" s="81"/>
      <c r="H20" s="81"/>
      <c r="J20" s="101"/>
    </row>
    <row r="21" spans="1:8" s="66" customFormat="1" ht="33.75" customHeight="1">
      <c r="A21" s="153" t="s">
        <v>4</v>
      </c>
      <c r="B21" s="154"/>
      <c r="C21" s="154"/>
      <c r="D21" s="154"/>
      <c r="E21" s="154"/>
      <c r="F21" s="81"/>
      <c r="G21" s="81"/>
      <c r="H21" s="81"/>
    </row>
    <row r="22" spans="1:11" s="66" customFormat="1" ht="22.5" customHeight="1">
      <c r="A22" s="160" t="s">
        <v>5</v>
      </c>
      <c r="B22" s="151"/>
      <c r="C22" s="151"/>
      <c r="D22" s="151"/>
      <c r="E22" s="151"/>
      <c r="F22" s="94">
        <f>F20-F21</f>
        <v>0</v>
      </c>
      <c r="G22" s="94">
        <f>G20-G21</f>
        <v>0</v>
      </c>
      <c r="H22" s="94">
        <f>H20-H21</f>
        <v>0</v>
      </c>
      <c r="J22" s="102"/>
      <c r="K22" s="101"/>
    </row>
    <row r="23" spans="1:8" s="66" customFormat="1" ht="25.5" customHeight="1">
      <c r="A23" s="171"/>
      <c r="B23" s="161"/>
      <c r="C23" s="161"/>
      <c r="D23" s="161"/>
      <c r="E23" s="161"/>
      <c r="F23" s="162"/>
      <c r="G23" s="162"/>
      <c r="H23" s="162"/>
    </row>
    <row r="24" spans="1:8" s="66" customFormat="1" ht="22.5" customHeight="1">
      <c r="A24" s="157" t="s">
        <v>6</v>
      </c>
      <c r="B24" s="154"/>
      <c r="C24" s="154"/>
      <c r="D24" s="154"/>
      <c r="E24" s="154"/>
      <c r="F24" s="81">
        <f>IF((F13+F17+F22)&lt;&gt;0,"NESLAGANJE ZBROJA",(F13+F17+F22))</f>
        <v>0</v>
      </c>
      <c r="G24" s="81">
        <f>IF((G13+G17+G22)&lt;&gt;0,"NESLAGANJE ZBROJA",(G13+G17+G22))</f>
        <v>0</v>
      </c>
      <c r="H24" s="81">
        <f>IF((H13+H17+H22)&lt;&gt;0,"NESLAGANJE ZBROJA",(H13+H17+H22))</f>
        <v>0</v>
      </c>
    </row>
    <row r="25" spans="1:5" s="66" customFormat="1" ht="18" customHeight="1">
      <c r="A25" s="83"/>
      <c r="B25" s="73"/>
      <c r="C25" s="73"/>
      <c r="D25" s="73"/>
      <c r="E25" s="73"/>
    </row>
    <row r="26" spans="1:8" ht="42" customHeight="1">
      <c r="A26" s="169" t="s">
        <v>58</v>
      </c>
      <c r="B26" s="170"/>
      <c r="C26" s="170"/>
      <c r="D26" s="170"/>
      <c r="E26" s="170"/>
      <c r="F26" s="170"/>
      <c r="G26" s="170"/>
      <c r="H26" s="170"/>
    </row>
    <row r="27" ht="12.75">
      <c r="E27" s="103"/>
    </row>
    <row r="31" spans="6:8" ht="12.75">
      <c r="F31" s="61"/>
      <c r="G31" s="61"/>
      <c r="H31" s="61"/>
    </row>
    <row r="32" spans="6:8" ht="12.75">
      <c r="F32" s="61"/>
      <c r="G32" s="61"/>
      <c r="H32" s="61"/>
    </row>
    <row r="33" spans="5:8" ht="12.75">
      <c r="E33" s="104"/>
      <c r="F33" s="63"/>
      <c r="G33" s="63"/>
      <c r="H33" s="63"/>
    </row>
    <row r="34" spans="5:8" ht="12.75">
      <c r="E34" s="104"/>
      <c r="F34" s="61"/>
      <c r="G34" s="61"/>
      <c r="H34" s="61"/>
    </row>
    <row r="35" spans="5:8" ht="12.75">
      <c r="E35" s="104"/>
      <c r="F35" s="61"/>
      <c r="G35" s="61"/>
      <c r="H35" s="61"/>
    </row>
    <row r="36" spans="5:8" ht="12.75">
      <c r="E36" s="104"/>
      <c r="F36" s="61"/>
      <c r="G36" s="61"/>
      <c r="H36" s="61"/>
    </row>
    <row r="37" spans="5:8" ht="12.75">
      <c r="E37" s="104"/>
      <c r="F37" s="61"/>
      <c r="G37" s="61"/>
      <c r="H37" s="61"/>
    </row>
    <row r="38" ht="12.75">
      <c r="E38" s="104"/>
    </row>
    <row r="43" ht="12.75">
      <c r="F43" s="61"/>
    </row>
    <row r="44" ht="12.75">
      <c r="F44" s="61"/>
    </row>
    <row r="45" ht="12.75">
      <c r="F45" s="61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6"/>
  <sheetViews>
    <sheetView view="pageBreakPreview" zoomScale="120" zoomScaleSheetLayoutView="120" zoomScalePageLayoutView="0" workbookViewId="0" topLeftCell="A1">
      <selection activeCell="A6" sqref="A6"/>
    </sheetView>
  </sheetViews>
  <sheetFormatPr defaultColWidth="11.421875" defaultRowHeight="12.75"/>
  <cols>
    <col min="1" max="1" width="16.00390625" style="36" customWidth="1"/>
    <col min="2" max="3" width="17.57421875" style="36" customWidth="1"/>
    <col min="4" max="4" width="17.57421875" style="67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148" t="s">
        <v>7</v>
      </c>
      <c r="B1" s="148"/>
      <c r="C1" s="148"/>
      <c r="D1" s="148"/>
      <c r="E1" s="148"/>
      <c r="F1" s="148"/>
      <c r="G1" s="148"/>
      <c r="H1" s="148"/>
    </row>
    <row r="2" spans="1:8" s="1" customFormat="1" ht="13.5" thickBot="1">
      <c r="A2" s="14"/>
      <c r="H2" s="15" t="s">
        <v>8</v>
      </c>
    </row>
    <row r="3" spans="1:8" s="1" customFormat="1" ht="26.25" thickBot="1">
      <c r="A3" s="88" t="s">
        <v>9</v>
      </c>
      <c r="B3" s="175" t="s">
        <v>73</v>
      </c>
      <c r="C3" s="176"/>
      <c r="D3" s="176"/>
      <c r="E3" s="176"/>
      <c r="F3" s="176"/>
      <c r="G3" s="176"/>
      <c r="H3" s="177"/>
    </row>
    <row r="4" spans="1:8" s="1" customFormat="1" ht="90" thickBot="1">
      <c r="A4" s="89" t="s">
        <v>10</v>
      </c>
      <c r="B4" s="16" t="s">
        <v>11</v>
      </c>
      <c r="C4" s="17" t="s">
        <v>12</v>
      </c>
      <c r="D4" s="17" t="s">
        <v>13</v>
      </c>
      <c r="E4" s="17" t="s">
        <v>14</v>
      </c>
      <c r="F4" s="17" t="s">
        <v>15</v>
      </c>
      <c r="G4" s="17" t="s">
        <v>53</v>
      </c>
      <c r="H4" s="18" t="s">
        <v>17</v>
      </c>
    </row>
    <row r="5" spans="1:8" s="1" customFormat="1" ht="12.75">
      <c r="A5" s="3">
        <v>636</v>
      </c>
      <c r="B5" s="4"/>
      <c r="C5" s="5"/>
      <c r="E5" s="132">
        <v>9386761</v>
      </c>
      <c r="F5" s="6"/>
      <c r="G5" s="7"/>
      <c r="H5" s="8"/>
    </row>
    <row r="6" spans="1:8" s="1" customFormat="1" ht="12.75">
      <c r="A6" s="19"/>
      <c r="B6" s="20"/>
      <c r="C6" s="21"/>
      <c r="D6" s="21"/>
      <c r="E6" s="21"/>
      <c r="F6" s="21"/>
      <c r="G6" s="22"/>
      <c r="H6" s="23"/>
    </row>
    <row r="7" spans="1:8" s="1" customFormat="1" ht="12.75">
      <c r="A7" s="19">
        <v>653</v>
      </c>
      <c r="B7" s="20"/>
      <c r="C7" s="21"/>
      <c r="D7" s="21"/>
      <c r="E7" s="21"/>
      <c r="F7" s="21"/>
      <c r="G7" s="22"/>
      <c r="H7" s="23"/>
    </row>
    <row r="8" spans="1:8" s="1" customFormat="1" ht="12.75">
      <c r="A8" s="19">
        <v>661</v>
      </c>
      <c r="B8" s="20"/>
      <c r="C8" s="21">
        <v>10000</v>
      </c>
      <c r="D8" s="21"/>
      <c r="E8" s="21"/>
      <c r="F8" s="21"/>
      <c r="G8" s="22"/>
      <c r="H8" s="23"/>
    </row>
    <row r="9" spans="1:8" s="1" customFormat="1" ht="12.75">
      <c r="A9" s="19">
        <v>663</v>
      </c>
      <c r="B9" s="20"/>
      <c r="C9" s="21"/>
      <c r="D9" s="21"/>
      <c r="E9" s="21"/>
      <c r="F9" s="21"/>
      <c r="G9" s="22"/>
      <c r="H9" s="23"/>
    </row>
    <row r="10" spans="1:8" s="1" customFormat="1" ht="12.75">
      <c r="A10" s="19">
        <v>671</v>
      </c>
      <c r="B10" s="20">
        <v>794050</v>
      </c>
      <c r="C10" s="21"/>
      <c r="D10" s="21"/>
      <c r="E10" s="21">
        <v>155400</v>
      </c>
      <c r="F10" s="21"/>
      <c r="G10" s="22"/>
      <c r="H10" s="23"/>
    </row>
    <row r="11" spans="1:8" s="1" customFormat="1" ht="12.75">
      <c r="A11" s="19"/>
      <c r="B11" s="20"/>
      <c r="C11" s="21"/>
      <c r="D11" s="21"/>
      <c r="E11" s="21"/>
      <c r="F11" s="21"/>
      <c r="G11" s="22"/>
      <c r="H11" s="23"/>
    </row>
    <row r="12" spans="1:8" s="1" customFormat="1" ht="12.75">
      <c r="A12" s="19">
        <v>922</v>
      </c>
      <c r="B12" s="20"/>
      <c r="C12" s="21"/>
      <c r="D12" s="21"/>
      <c r="E12" s="21"/>
      <c r="F12" s="21"/>
      <c r="G12" s="22"/>
      <c r="H12" s="23"/>
    </row>
    <row r="13" spans="1:8" s="1" customFormat="1" ht="13.5" thickBot="1">
      <c r="A13" s="25"/>
      <c r="B13" s="26"/>
      <c r="C13" s="27"/>
      <c r="D13" s="27"/>
      <c r="E13" s="27">
        <v>4000</v>
      </c>
      <c r="F13" s="27"/>
      <c r="G13" s="28"/>
      <c r="H13" s="29"/>
    </row>
    <row r="14" spans="1:8" s="1" customFormat="1" ht="30" customHeight="1" thickBot="1">
      <c r="A14" s="30" t="s">
        <v>18</v>
      </c>
      <c r="B14" s="31">
        <f>SUM(B5:B13)</f>
        <v>794050</v>
      </c>
      <c r="C14" s="31">
        <f aca="true" t="shared" si="0" ref="C14:H14">SUM(C5:C13)</f>
        <v>10000</v>
      </c>
      <c r="D14" s="31">
        <f t="shared" si="0"/>
        <v>0</v>
      </c>
      <c r="E14" s="31">
        <f>SUM(E5:E13)</f>
        <v>9546161</v>
      </c>
      <c r="F14" s="31">
        <f t="shared" si="0"/>
        <v>0</v>
      </c>
      <c r="G14" s="31">
        <f t="shared" si="0"/>
        <v>0</v>
      </c>
      <c r="H14" s="31">
        <f t="shared" si="0"/>
        <v>0</v>
      </c>
    </row>
    <row r="15" spans="1:8" s="1" customFormat="1" ht="28.5" customHeight="1" thickBot="1">
      <c r="A15" s="30" t="s">
        <v>82</v>
      </c>
      <c r="B15" s="172">
        <f>B14+C14+D14+E14+F14+G14+H14</f>
        <v>10350211</v>
      </c>
      <c r="C15" s="173"/>
      <c r="D15" s="173"/>
      <c r="E15" s="173"/>
      <c r="F15" s="173"/>
      <c r="G15" s="173"/>
      <c r="H15" s="174"/>
    </row>
    <row r="16" spans="1:8" ht="13.5" thickBot="1">
      <c r="A16" s="11"/>
      <c r="B16" s="11"/>
      <c r="C16" s="11"/>
      <c r="D16" s="12"/>
      <c r="E16" s="35"/>
      <c r="H16" s="15"/>
    </row>
    <row r="17" spans="1:8" ht="24" customHeight="1" thickBot="1">
      <c r="A17" s="90" t="s">
        <v>9</v>
      </c>
      <c r="B17" s="175" t="s">
        <v>74</v>
      </c>
      <c r="C17" s="176"/>
      <c r="D17" s="176"/>
      <c r="E17" s="176"/>
      <c r="F17" s="176"/>
      <c r="G17" s="176"/>
      <c r="H17" s="177"/>
    </row>
    <row r="18" spans="1:8" ht="90" thickBot="1">
      <c r="A18" s="91" t="s">
        <v>10</v>
      </c>
      <c r="B18" s="16" t="s">
        <v>11</v>
      </c>
      <c r="C18" s="17" t="s">
        <v>12</v>
      </c>
      <c r="D18" s="17" t="s">
        <v>13</v>
      </c>
      <c r="E18" s="17" t="s">
        <v>14</v>
      </c>
      <c r="F18" s="17" t="s">
        <v>15</v>
      </c>
      <c r="G18" s="17" t="s">
        <v>53</v>
      </c>
      <c r="H18" s="18" t="s">
        <v>17</v>
      </c>
    </row>
    <row r="19" spans="1:8" ht="12.75">
      <c r="A19" s="3">
        <v>63</v>
      </c>
      <c r="B19" s="4"/>
      <c r="C19" s="5"/>
      <c r="E19" s="132">
        <v>9432498</v>
      </c>
      <c r="F19" s="6"/>
      <c r="G19" s="7"/>
      <c r="H19" s="8"/>
    </row>
    <row r="20" spans="1:8" ht="12.75">
      <c r="A20" s="19">
        <v>66</v>
      </c>
      <c r="B20" s="20"/>
      <c r="C20" s="21">
        <v>20000</v>
      </c>
      <c r="D20" s="21"/>
      <c r="E20" s="21">
        <v>155400</v>
      </c>
      <c r="F20" s="21"/>
      <c r="G20" s="22"/>
      <c r="H20" s="23"/>
    </row>
    <row r="21" spans="1:8" ht="12.75">
      <c r="A21" s="19">
        <v>67</v>
      </c>
      <c r="B21" s="20">
        <v>736350</v>
      </c>
      <c r="C21" s="21"/>
      <c r="D21" s="21"/>
      <c r="E21" s="21">
        <v>63000</v>
      </c>
      <c r="F21" s="21"/>
      <c r="G21" s="22"/>
      <c r="H21" s="23"/>
    </row>
    <row r="22" spans="1:8" ht="12.75">
      <c r="A22" s="19">
        <v>65</v>
      </c>
      <c r="B22" s="20"/>
      <c r="C22" s="21"/>
      <c r="D22" s="21"/>
      <c r="E22" s="21">
        <v>16200</v>
      </c>
      <c r="F22" s="21"/>
      <c r="G22" s="22"/>
      <c r="H22" s="23"/>
    </row>
    <row r="23" spans="1:8" ht="12.75">
      <c r="A23" s="19"/>
      <c r="B23" s="20"/>
      <c r="C23" s="21"/>
      <c r="D23" s="21"/>
      <c r="E23" s="21">
        <v>12000</v>
      </c>
      <c r="F23" s="21"/>
      <c r="G23" s="22"/>
      <c r="H23" s="23"/>
    </row>
    <row r="24" spans="1:8" ht="12.75">
      <c r="A24" s="19"/>
      <c r="B24" s="20"/>
      <c r="C24" s="21"/>
      <c r="D24" s="21"/>
      <c r="E24" s="21">
        <v>43500</v>
      </c>
      <c r="F24" s="21"/>
      <c r="G24" s="22"/>
      <c r="H24" s="23"/>
    </row>
    <row r="25" spans="1:8" ht="12.75">
      <c r="A25" s="19"/>
      <c r="B25" s="20"/>
      <c r="C25" s="21"/>
      <c r="D25" s="21"/>
      <c r="E25" s="21"/>
      <c r="F25" s="21"/>
      <c r="G25" s="22"/>
      <c r="H25" s="23"/>
    </row>
    <row r="26" spans="1:8" ht="13.5" thickBot="1">
      <c r="A26" s="24"/>
      <c r="B26" s="20"/>
      <c r="C26" s="21"/>
      <c r="D26" s="21"/>
      <c r="E26" s="21"/>
      <c r="F26" s="21"/>
      <c r="G26" s="22"/>
      <c r="H26" s="23"/>
    </row>
    <row r="27" spans="1:8" s="1" customFormat="1" ht="30" customHeight="1" thickBot="1">
      <c r="A27" s="30" t="s">
        <v>18</v>
      </c>
      <c r="B27" s="31">
        <f>B21</f>
        <v>736350</v>
      </c>
      <c r="C27" s="32">
        <f>+C20</f>
        <v>20000</v>
      </c>
      <c r="D27" s="33">
        <v>0</v>
      </c>
      <c r="E27" s="32">
        <f>SUM(E19:E24)</f>
        <v>9722598</v>
      </c>
      <c r="F27" s="33">
        <f>+F20</f>
        <v>0</v>
      </c>
      <c r="G27" s="32">
        <v>0</v>
      </c>
      <c r="H27" s="34">
        <v>0</v>
      </c>
    </row>
    <row r="28" spans="1:8" s="1" customFormat="1" ht="28.5" customHeight="1" thickBot="1">
      <c r="A28" s="30" t="s">
        <v>83</v>
      </c>
      <c r="B28" s="172">
        <f>B27+C27+D27+E27+F27+G27+H27</f>
        <v>10478948</v>
      </c>
      <c r="C28" s="173"/>
      <c r="D28" s="173"/>
      <c r="E28" s="173"/>
      <c r="F28" s="173"/>
      <c r="G28" s="173"/>
      <c r="H28" s="174"/>
    </row>
    <row r="29" spans="4:5" ht="13.5" thickBot="1">
      <c r="D29" s="37"/>
      <c r="E29" s="38"/>
    </row>
    <row r="30" spans="1:8" ht="26.25" thickBot="1">
      <c r="A30" s="90" t="s">
        <v>9</v>
      </c>
      <c r="B30" s="175" t="s">
        <v>79</v>
      </c>
      <c r="C30" s="176"/>
      <c r="D30" s="176"/>
      <c r="E30" s="176"/>
      <c r="F30" s="176"/>
      <c r="G30" s="176"/>
      <c r="H30" s="177"/>
    </row>
    <row r="31" spans="1:8" ht="90" thickBot="1">
      <c r="A31" s="91" t="s">
        <v>10</v>
      </c>
      <c r="B31" s="16" t="s">
        <v>11</v>
      </c>
      <c r="C31" s="17" t="s">
        <v>12</v>
      </c>
      <c r="D31" s="17" t="s">
        <v>13</v>
      </c>
      <c r="E31" s="17" t="s">
        <v>14</v>
      </c>
      <c r="F31" s="17" t="s">
        <v>15</v>
      </c>
      <c r="G31" s="17" t="s">
        <v>53</v>
      </c>
      <c r="H31" s="18" t="s">
        <v>17</v>
      </c>
    </row>
    <row r="32" spans="1:8" ht="12.75">
      <c r="A32" s="3">
        <v>65</v>
      </c>
      <c r="B32" s="4"/>
      <c r="C32" s="5"/>
      <c r="E32" s="132">
        <v>16200</v>
      </c>
      <c r="F32" s="6"/>
      <c r="G32" s="7"/>
      <c r="H32" s="8"/>
    </row>
    <row r="33" spans="1:8" ht="12.75">
      <c r="A33" s="19">
        <v>66</v>
      </c>
      <c r="B33" s="20"/>
      <c r="C33" s="21">
        <v>80000</v>
      </c>
      <c r="D33" s="21"/>
      <c r="E33" s="21">
        <v>155400</v>
      </c>
      <c r="F33" s="21"/>
      <c r="G33" s="22"/>
      <c r="H33" s="23"/>
    </row>
    <row r="34" spans="1:8" ht="12.75">
      <c r="A34" s="19">
        <v>67</v>
      </c>
      <c r="B34" s="20">
        <v>736350</v>
      </c>
      <c r="C34" s="21"/>
      <c r="D34" s="21"/>
      <c r="E34" s="21">
        <v>63000</v>
      </c>
      <c r="F34" s="21"/>
      <c r="G34" s="22"/>
      <c r="H34" s="23"/>
    </row>
    <row r="35" spans="1:8" ht="12.75">
      <c r="A35" s="19">
        <v>63</v>
      </c>
      <c r="B35" s="20"/>
      <c r="C35" s="21"/>
      <c r="D35" s="21"/>
      <c r="E35" s="21">
        <v>9478465</v>
      </c>
      <c r="F35" s="21"/>
      <c r="G35" s="22"/>
      <c r="H35" s="23"/>
    </row>
    <row r="36" spans="1:8" ht="12.75">
      <c r="A36" s="19"/>
      <c r="B36" s="20"/>
      <c r="C36" s="21"/>
      <c r="D36" s="21"/>
      <c r="E36" s="21">
        <v>12000</v>
      </c>
      <c r="F36" s="21"/>
      <c r="G36" s="22"/>
      <c r="H36" s="23"/>
    </row>
    <row r="37" spans="1:8" ht="13.5" customHeight="1">
      <c r="A37" s="19"/>
      <c r="B37" s="20"/>
      <c r="C37" s="21"/>
      <c r="D37" s="21"/>
      <c r="E37" s="21">
        <v>43500</v>
      </c>
      <c r="F37" s="21"/>
      <c r="G37" s="22"/>
      <c r="H37" s="23"/>
    </row>
    <row r="38" spans="1:8" ht="13.5" customHeight="1">
      <c r="A38" s="19"/>
      <c r="B38" s="20"/>
      <c r="C38" s="21"/>
      <c r="D38" s="21"/>
      <c r="E38" s="21"/>
      <c r="F38" s="21"/>
      <c r="G38" s="22"/>
      <c r="H38" s="23"/>
    </row>
    <row r="39" spans="1:8" ht="13.5" customHeight="1" thickBot="1">
      <c r="A39" s="24"/>
      <c r="B39" s="20"/>
      <c r="C39" s="21"/>
      <c r="D39" s="21"/>
      <c r="E39" s="21"/>
      <c r="F39" s="21"/>
      <c r="G39" s="22"/>
      <c r="H39" s="23"/>
    </row>
    <row r="40" spans="1:8" s="1" customFormat="1" ht="30" customHeight="1" thickBot="1">
      <c r="A40" s="30" t="s">
        <v>18</v>
      </c>
      <c r="B40" s="31">
        <f>B34</f>
        <v>736350</v>
      </c>
      <c r="C40" s="32">
        <f>+C33</f>
        <v>80000</v>
      </c>
      <c r="D40" s="33">
        <v>0</v>
      </c>
      <c r="E40" s="32">
        <f>SUM(E32:E37)</f>
        <v>9768565</v>
      </c>
      <c r="F40" s="33">
        <f>+F33</f>
        <v>0</v>
      </c>
      <c r="G40" s="32">
        <v>0</v>
      </c>
      <c r="H40" s="34">
        <v>0</v>
      </c>
    </row>
    <row r="41" spans="1:8" s="1" customFormat="1" ht="28.5" customHeight="1" thickBot="1">
      <c r="A41" s="30" t="s">
        <v>84</v>
      </c>
      <c r="B41" s="172">
        <f>B40+C40+D40+E40+F40+G40+H40</f>
        <v>10584915</v>
      </c>
      <c r="C41" s="173"/>
      <c r="D41" s="173"/>
      <c r="E41" s="173"/>
      <c r="F41" s="173"/>
      <c r="G41" s="173"/>
      <c r="H41" s="174"/>
    </row>
    <row r="42" spans="3:5" ht="13.5" customHeight="1">
      <c r="C42" s="39"/>
      <c r="D42" s="37"/>
      <c r="E42" s="40"/>
    </row>
    <row r="43" spans="3:5" ht="13.5" customHeight="1">
      <c r="C43" s="39"/>
      <c r="D43" s="41"/>
      <c r="E43" s="42"/>
    </row>
    <row r="44" spans="4:5" ht="13.5" customHeight="1">
      <c r="D44" s="43"/>
      <c r="E44" s="44"/>
    </row>
    <row r="45" spans="4:5" ht="13.5" customHeight="1">
      <c r="D45" s="45"/>
      <c r="E45" s="46"/>
    </row>
    <row r="46" spans="4:5" ht="13.5" customHeight="1">
      <c r="D46" s="37"/>
      <c r="E46" s="38"/>
    </row>
    <row r="47" spans="3:5" ht="28.5" customHeight="1">
      <c r="C47" s="39"/>
      <c r="D47" s="37"/>
      <c r="E47" s="47"/>
    </row>
    <row r="48" spans="3:5" ht="13.5" customHeight="1">
      <c r="C48" s="39"/>
      <c r="D48" s="37"/>
      <c r="E48" s="42"/>
    </row>
    <row r="49" spans="4:5" ht="13.5" customHeight="1">
      <c r="D49" s="37"/>
      <c r="E49" s="38"/>
    </row>
    <row r="50" spans="4:5" ht="13.5" customHeight="1">
      <c r="D50" s="37"/>
      <c r="E50" s="46"/>
    </row>
    <row r="51" spans="4:5" ht="13.5" customHeight="1">
      <c r="D51" s="37"/>
      <c r="E51" s="38"/>
    </row>
    <row r="52" spans="4:5" ht="22.5" customHeight="1">
      <c r="D52" s="37"/>
      <c r="E52" s="48"/>
    </row>
    <row r="53" spans="4:5" ht="13.5" customHeight="1">
      <c r="D53" s="43"/>
      <c r="E53" s="44"/>
    </row>
    <row r="54" spans="2:5" ht="13.5" customHeight="1">
      <c r="B54" s="39"/>
      <c r="D54" s="43"/>
      <c r="E54" s="49"/>
    </row>
    <row r="55" spans="3:5" ht="13.5" customHeight="1">
      <c r="C55" s="39"/>
      <c r="D55" s="43"/>
      <c r="E55" s="50"/>
    </row>
    <row r="56" spans="3:5" ht="13.5" customHeight="1">
      <c r="C56" s="39"/>
      <c r="D56" s="45"/>
      <c r="E56" s="42"/>
    </row>
    <row r="57" spans="4:5" ht="13.5" customHeight="1">
      <c r="D57" s="37"/>
      <c r="E57" s="38"/>
    </row>
    <row r="58" spans="2:5" ht="13.5" customHeight="1">
      <c r="B58" s="39"/>
      <c r="D58" s="37"/>
      <c r="E58" s="40"/>
    </row>
    <row r="59" spans="3:5" ht="13.5" customHeight="1">
      <c r="C59" s="39"/>
      <c r="D59" s="37"/>
      <c r="E59" s="49"/>
    </row>
    <row r="60" spans="3:5" ht="13.5" customHeight="1">
      <c r="C60" s="39"/>
      <c r="D60" s="45"/>
      <c r="E60" s="42"/>
    </row>
    <row r="61" spans="4:5" ht="13.5" customHeight="1">
      <c r="D61" s="43"/>
      <c r="E61" s="38"/>
    </row>
    <row r="62" spans="3:5" ht="13.5" customHeight="1">
      <c r="C62" s="39"/>
      <c r="D62" s="43"/>
      <c r="E62" s="49"/>
    </row>
    <row r="63" spans="4:5" ht="22.5" customHeight="1">
      <c r="D63" s="45"/>
      <c r="E63" s="48"/>
    </row>
    <row r="64" spans="4:5" ht="13.5" customHeight="1">
      <c r="D64" s="37"/>
      <c r="E64" s="38"/>
    </row>
    <row r="65" spans="4:5" ht="13.5" customHeight="1">
      <c r="D65" s="45"/>
      <c r="E65" s="42"/>
    </row>
    <row r="66" spans="4:5" ht="13.5" customHeight="1">
      <c r="D66" s="37"/>
      <c r="E66" s="38"/>
    </row>
    <row r="67" spans="4:5" ht="13.5" customHeight="1">
      <c r="D67" s="37"/>
      <c r="E67" s="38"/>
    </row>
    <row r="68" spans="1:5" ht="13.5" customHeight="1">
      <c r="A68" s="39"/>
      <c r="D68" s="51"/>
      <c r="E68" s="49"/>
    </row>
    <row r="69" spans="2:5" ht="13.5" customHeight="1">
      <c r="B69" s="39"/>
      <c r="C69" s="39"/>
      <c r="D69" s="52"/>
      <c r="E69" s="49"/>
    </row>
    <row r="70" spans="2:5" ht="13.5" customHeight="1">
      <c r="B70" s="39"/>
      <c r="C70" s="39"/>
      <c r="D70" s="52"/>
      <c r="E70" s="40"/>
    </row>
    <row r="71" spans="2:5" ht="13.5" customHeight="1">
      <c r="B71" s="39"/>
      <c r="C71" s="39"/>
      <c r="D71" s="45"/>
      <c r="E71" s="46"/>
    </row>
    <row r="72" spans="4:5" ht="12.75">
      <c r="D72" s="37"/>
      <c r="E72" s="38"/>
    </row>
    <row r="73" spans="2:5" ht="12.75">
      <c r="B73" s="39"/>
      <c r="D73" s="37"/>
      <c r="E73" s="49"/>
    </row>
    <row r="74" spans="3:5" ht="12.75">
      <c r="C74" s="39"/>
      <c r="D74" s="37"/>
      <c r="E74" s="40"/>
    </row>
    <row r="75" spans="3:5" ht="12.75">
      <c r="C75" s="39"/>
      <c r="D75" s="45"/>
      <c r="E75" s="42"/>
    </row>
    <row r="76" spans="4:5" ht="12.75">
      <c r="D76" s="37"/>
      <c r="E76" s="38"/>
    </row>
    <row r="77" spans="4:5" ht="12.75">
      <c r="D77" s="37"/>
      <c r="E77" s="38"/>
    </row>
    <row r="78" spans="4:5" ht="12.75">
      <c r="D78" s="53"/>
      <c r="E78" s="54"/>
    </row>
    <row r="79" spans="4:5" ht="12.75">
      <c r="D79" s="37"/>
      <c r="E79" s="38"/>
    </row>
    <row r="80" spans="4:5" ht="12.75">
      <c r="D80" s="37"/>
      <c r="E80" s="38"/>
    </row>
    <row r="81" spans="4:5" ht="12.75">
      <c r="D81" s="37"/>
      <c r="E81" s="38"/>
    </row>
    <row r="82" spans="4:5" ht="12.75">
      <c r="D82" s="45"/>
      <c r="E82" s="42"/>
    </row>
    <row r="83" spans="4:5" ht="12.75">
      <c r="D83" s="37"/>
      <c r="E83" s="38"/>
    </row>
    <row r="84" spans="4:5" ht="12.75">
      <c r="D84" s="45"/>
      <c r="E84" s="42"/>
    </row>
    <row r="85" spans="4:5" ht="12.75">
      <c r="D85" s="37"/>
      <c r="E85" s="38"/>
    </row>
    <row r="86" spans="4:5" ht="12.75">
      <c r="D86" s="37"/>
      <c r="E86" s="38"/>
    </row>
    <row r="87" spans="4:5" ht="12.75">
      <c r="D87" s="37"/>
      <c r="E87" s="38"/>
    </row>
    <row r="88" spans="4:5" ht="12.75">
      <c r="D88" s="37"/>
      <c r="E88" s="38"/>
    </row>
    <row r="89" spans="1:5" ht="28.5" customHeight="1">
      <c r="A89" s="55"/>
      <c r="B89" s="55"/>
      <c r="C89" s="55"/>
      <c r="D89" s="56"/>
      <c r="E89" s="57"/>
    </row>
    <row r="90" spans="3:5" ht="12.75">
      <c r="C90" s="39"/>
      <c r="D90" s="37"/>
      <c r="E90" s="40"/>
    </row>
    <row r="91" spans="4:5" ht="12.75">
      <c r="D91" s="58"/>
      <c r="E91" s="59"/>
    </row>
    <row r="92" spans="4:5" ht="12.75">
      <c r="D92" s="37"/>
      <c r="E92" s="38"/>
    </row>
    <row r="93" spans="4:5" ht="12.75">
      <c r="D93" s="53"/>
      <c r="E93" s="54"/>
    </row>
    <row r="94" spans="4:5" ht="12.75">
      <c r="D94" s="53"/>
      <c r="E94" s="54"/>
    </row>
    <row r="95" spans="4:5" ht="12.75">
      <c r="D95" s="37"/>
      <c r="E95" s="38"/>
    </row>
    <row r="96" spans="4:5" ht="12.75">
      <c r="D96" s="45"/>
      <c r="E96" s="42"/>
    </row>
    <row r="97" spans="4:5" ht="12.75">
      <c r="D97" s="37"/>
      <c r="E97" s="38"/>
    </row>
    <row r="98" spans="4:5" ht="12.75">
      <c r="D98" s="37"/>
      <c r="E98" s="38"/>
    </row>
    <row r="99" spans="4:5" ht="12.75">
      <c r="D99" s="45"/>
      <c r="E99" s="42"/>
    </row>
    <row r="100" spans="4:5" ht="12.75">
      <c r="D100" s="37"/>
      <c r="E100" s="38"/>
    </row>
    <row r="101" spans="4:5" ht="12.75">
      <c r="D101" s="53"/>
      <c r="E101" s="54"/>
    </row>
    <row r="102" spans="4:5" ht="12.75">
      <c r="D102" s="45"/>
      <c r="E102" s="59"/>
    </row>
    <row r="103" spans="4:5" ht="12.75">
      <c r="D103" s="43"/>
      <c r="E103" s="54"/>
    </row>
    <row r="104" spans="4:5" ht="12.75">
      <c r="D104" s="45"/>
      <c r="E104" s="42"/>
    </row>
    <row r="105" spans="4:5" ht="12.75">
      <c r="D105" s="37"/>
      <c r="E105" s="38"/>
    </row>
    <row r="106" spans="3:5" ht="12.75">
      <c r="C106" s="39"/>
      <c r="D106" s="37"/>
      <c r="E106" s="40"/>
    </row>
    <row r="107" spans="4:5" ht="12.75">
      <c r="D107" s="43"/>
      <c r="E107" s="42"/>
    </row>
    <row r="108" spans="4:5" ht="12.75">
      <c r="D108" s="43"/>
      <c r="E108" s="54"/>
    </row>
    <row r="109" spans="3:5" ht="12.75">
      <c r="C109" s="39"/>
      <c r="D109" s="43"/>
      <c r="E109" s="60"/>
    </row>
    <row r="110" spans="3:5" ht="12.75">
      <c r="C110" s="39"/>
      <c r="D110" s="45"/>
      <c r="E110" s="46"/>
    </row>
    <row r="111" spans="4:5" ht="12.75">
      <c r="D111" s="37"/>
      <c r="E111" s="38"/>
    </row>
    <row r="112" spans="4:5" ht="12.75">
      <c r="D112" s="58"/>
      <c r="E112" s="61"/>
    </row>
    <row r="113" spans="4:5" ht="11.25" customHeight="1">
      <c r="D113" s="53"/>
      <c r="E113" s="54"/>
    </row>
    <row r="114" spans="2:5" ht="24" customHeight="1">
      <c r="B114" s="39"/>
      <c r="D114" s="53"/>
      <c r="E114" s="62"/>
    </row>
    <row r="115" spans="3:5" ht="15" customHeight="1">
      <c r="C115" s="39"/>
      <c r="D115" s="53"/>
      <c r="E115" s="62"/>
    </row>
    <row r="116" spans="4:5" ht="11.25" customHeight="1">
      <c r="D116" s="58"/>
      <c r="E116" s="59"/>
    </row>
    <row r="117" spans="4:5" ht="12.75">
      <c r="D117" s="53"/>
      <c r="E117" s="54"/>
    </row>
    <row r="118" spans="2:5" ht="13.5" customHeight="1">
      <c r="B118" s="39"/>
      <c r="D118" s="53"/>
      <c r="E118" s="63"/>
    </row>
    <row r="119" spans="3:5" ht="12.75" customHeight="1">
      <c r="C119" s="39"/>
      <c r="D119" s="53"/>
      <c r="E119" s="40"/>
    </row>
    <row r="120" spans="3:5" ht="12.75" customHeight="1">
      <c r="C120" s="39"/>
      <c r="D120" s="45"/>
      <c r="E120" s="46"/>
    </row>
    <row r="121" spans="4:5" ht="12.75">
      <c r="D121" s="37"/>
      <c r="E121" s="38"/>
    </row>
    <row r="122" spans="3:5" ht="12.75">
      <c r="C122" s="39"/>
      <c r="D122" s="37"/>
      <c r="E122" s="60"/>
    </row>
    <row r="123" spans="4:5" ht="12.75">
      <c r="D123" s="58"/>
      <c r="E123" s="59"/>
    </row>
    <row r="124" spans="4:5" ht="12.75">
      <c r="D124" s="53"/>
      <c r="E124" s="54"/>
    </row>
    <row r="125" spans="4:5" ht="12.75">
      <c r="D125" s="37"/>
      <c r="E125" s="38"/>
    </row>
    <row r="126" spans="1:5" ht="19.5" customHeight="1">
      <c r="A126" s="64"/>
      <c r="B126" s="11"/>
      <c r="C126" s="11"/>
      <c r="D126" s="11"/>
      <c r="E126" s="49"/>
    </row>
    <row r="127" spans="1:5" ht="15" customHeight="1">
      <c r="A127" s="39"/>
      <c r="D127" s="51"/>
      <c r="E127" s="49"/>
    </row>
    <row r="128" spans="1:5" ht="12.75">
      <c r="A128" s="39"/>
      <c r="B128" s="39"/>
      <c r="D128" s="51"/>
      <c r="E128" s="40"/>
    </row>
    <row r="129" spans="3:5" ht="12.75">
      <c r="C129" s="39"/>
      <c r="D129" s="37"/>
      <c r="E129" s="49"/>
    </row>
    <row r="130" spans="4:5" ht="12.75">
      <c r="D130" s="41"/>
      <c r="E130" s="42"/>
    </row>
    <row r="131" spans="2:5" ht="12.75">
      <c r="B131" s="39"/>
      <c r="D131" s="37"/>
      <c r="E131" s="40"/>
    </row>
    <row r="132" spans="3:5" ht="12.75">
      <c r="C132" s="39"/>
      <c r="D132" s="37"/>
      <c r="E132" s="40"/>
    </row>
    <row r="133" spans="4:5" ht="12.75">
      <c r="D133" s="45"/>
      <c r="E133" s="46"/>
    </row>
    <row r="134" spans="3:5" ht="22.5" customHeight="1">
      <c r="C134" s="39"/>
      <c r="D134" s="37"/>
      <c r="E134" s="47"/>
    </row>
    <row r="135" spans="4:5" ht="12.75">
      <c r="D135" s="37"/>
      <c r="E135" s="46"/>
    </row>
    <row r="136" spans="2:5" ht="12.75">
      <c r="B136" s="39"/>
      <c r="D136" s="43"/>
      <c r="E136" s="49"/>
    </row>
    <row r="137" spans="3:5" ht="12.75">
      <c r="C137" s="39"/>
      <c r="D137" s="43"/>
      <c r="E137" s="50"/>
    </row>
    <row r="138" spans="4:5" ht="12.75">
      <c r="D138" s="45"/>
      <c r="E138" s="42"/>
    </row>
    <row r="139" spans="1:5" ht="13.5" customHeight="1">
      <c r="A139" s="39"/>
      <c r="D139" s="51"/>
      <c r="E139" s="49"/>
    </row>
    <row r="140" spans="2:5" ht="13.5" customHeight="1">
      <c r="B140" s="39"/>
      <c r="D140" s="37"/>
      <c r="E140" s="49"/>
    </row>
    <row r="141" spans="3:5" ht="13.5" customHeight="1">
      <c r="C141" s="39"/>
      <c r="D141" s="37"/>
      <c r="E141" s="40"/>
    </row>
    <row r="142" spans="3:5" ht="12.75">
      <c r="C142" s="39"/>
      <c r="D142" s="45"/>
      <c r="E142" s="42"/>
    </row>
    <row r="143" spans="3:5" ht="12.75">
      <c r="C143" s="39"/>
      <c r="D143" s="37"/>
      <c r="E143" s="40"/>
    </row>
    <row r="144" spans="4:5" ht="12.75">
      <c r="D144" s="58"/>
      <c r="E144" s="59"/>
    </row>
    <row r="145" spans="3:5" ht="12.75">
      <c r="C145" s="39"/>
      <c r="D145" s="43"/>
      <c r="E145" s="60"/>
    </row>
    <row r="146" spans="3:5" ht="12.75">
      <c r="C146" s="39"/>
      <c r="D146" s="45"/>
      <c r="E146" s="46"/>
    </row>
    <row r="147" spans="4:5" ht="12.75">
      <c r="D147" s="58"/>
      <c r="E147" s="65"/>
    </row>
    <row r="148" spans="2:5" ht="12.75">
      <c r="B148" s="39"/>
      <c r="D148" s="53"/>
      <c r="E148" s="63"/>
    </row>
    <row r="149" spans="3:5" ht="12.75">
      <c r="C149" s="39"/>
      <c r="D149" s="53"/>
      <c r="E149" s="40"/>
    </row>
    <row r="150" spans="3:5" ht="12.75">
      <c r="C150" s="39"/>
      <c r="D150" s="45"/>
      <c r="E150" s="46"/>
    </row>
    <row r="151" spans="3:5" ht="12.75">
      <c r="C151" s="39"/>
      <c r="D151" s="45"/>
      <c r="E151" s="46"/>
    </row>
    <row r="152" spans="4:5" ht="12.75">
      <c r="D152" s="37"/>
      <c r="E152" s="38"/>
    </row>
    <row r="153" spans="1:5" s="66" customFormat="1" ht="18" customHeight="1">
      <c r="A153" s="178"/>
      <c r="B153" s="179"/>
      <c r="C153" s="179"/>
      <c r="D153" s="179"/>
      <c r="E153" s="179"/>
    </row>
    <row r="154" spans="1:5" ht="28.5" customHeight="1">
      <c r="A154" s="55"/>
      <c r="B154" s="55"/>
      <c r="C154" s="55"/>
      <c r="D154" s="56"/>
      <c r="E154" s="57"/>
    </row>
    <row r="156" spans="1:5" ht="15.75">
      <c r="A156" s="68"/>
      <c r="B156" s="39"/>
      <c r="C156" s="39"/>
      <c r="D156" s="69"/>
      <c r="E156" s="10"/>
    </row>
    <row r="157" spans="1:5" ht="12.75">
      <c r="A157" s="39"/>
      <c r="B157" s="39"/>
      <c r="C157" s="39"/>
      <c r="D157" s="69"/>
      <c r="E157" s="10"/>
    </row>
    <row r="158" spans="1:5" ht="17.25" customHeight="1">
      <c r="A158" s="39"/>
      <c r="B158" s="39"/>
      <c r="C158" s="39"/>
      <c r="D158" s="69"/>
      <c r="E158" s="10"/>
    </row>
    <row r="159" spans="1:5" ht="13.5" customHeight="1">
      <c r="A159" s="39"/>
      <c r="B159" s="39"/>
      <c r="C159" s="39"/>
      <c r="D159" s="69"/>
      <c r="E159" s="10"/>
    </row>
    <row r="160" spans="1:5" ht="12.75">
      <c r="A160" s="39"/>
      <c r="B160" s="39"/>
      <c r="C160" s="39"/>
      <c r="D160" s="69"/>
      <c r="E160" s="10"/>
    </row>
    <row r="161" spans="1:3" ht="12.75">
      <c r="A161" s="39"/>
      <c r="B161" s="39"/>
      <c r="C161" s="39"/>
    </row>
    <row r="162" spans="1:5" ht="12.75">
      <c r="A162" s="39"/>
      <c r="B162" s="39"/>
      <c r="C162" s="39"/>
      <c r="D162" s="69"/>
      <c r="E162" s="10"/>
    </row>
    <row r="163" spans="1:5" ht="12.75">
      <c r="A163" s="39"/>
      <c r="B163" s="39"/>
      <c r="C163" s="39"/>
      <c r="D163" s="69"/>
      <c r="E163" s="70"/>
    </row>
    <row r="164" spans="1:5" ht="12.75">
      <c r="A164" s="39"/>
      <c r="B164" s="39"/>
      <c r="C164" s="39"/>
      <c r="D164" s="69"/>
      <c r="E164" s="10"/>
    </row>
    <row r="165" spans="1:5" ht="22.5" customHeight="1">
      <c r="A165" s="39"/>
      <c r="B165" s="39"/>
      <c r="C165" s="39"/>
      <c r="D165" s="69"/>
      <c r="E165" s="47"/>
    </row>
    <row r="166" spans="4:5" ht="22.5" customHeight="1">
      <c r="D166" s="45"/>
      <c r="E166" s="48"/>
    </row>
  </sheetData>
  <sheetProtection/>
  <mergeCells count="8">
    <mergeCell ref="A1:H1"/>
    <mergeCell ref="B15:H15"/>
    <mergeCell ref="B17:H17"/>
    <mergeCell ref="B28:H28"/>
    <mergeCell ref="B30:H30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fitToHeight="1" fitToWidth="1" horizontalDpi="600" verticalDpi="600" orientation="portrait" paperSize="9" scale="73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7"/>
  <sheetViews>
    <sheetView tabSelected="1" zoomScalePageLayoutView="0" workbookViewId="0" topLeftCell="A1">
      <selection activeCell="E128" sqref="E128"/>
    </sheetView>
  </sheetViews>
  <sheetFormatPr defaultColWidth="11.421875" defaultRowHeight="12.75"/>
  <cols>
    <col min="1" max="1" width="9.57421875" style="86" customWidth="1"/>
    <col min="2" max="2" width="34.421875" style="87" customWidth="1"/>
    <col min="3" max="3" width="14.28125" style="2" customWidth="1"/>
    <col min="4" max="5" width="14.8515625" style="2" customWidth="1"/>
    <col min="6" max="6" width="12.421875" style="2" bestFit="1" customWidth="1"/>
    <col min="7" max="7" width="14.140625" style="2" bestFit="1" customWidth="1"/>
    <col min="8" max="8" width="14.00390625" style="2" customWidth="1"/>
    <col min="9" max="9" width="14.57421875" style="2" customWidth="1"/>
    <col min="10" max="10" width="12.421875" style="2" customWidth="1"/>
    <col min="11" max="11" width="10.00390625" style="2" bestFit="1" customWidth="1"/>
    <col min="12" max="12" width="13.57421875" style="2" customWidth="1"/>
    <col min="13" max="13" width="13.8515625" style="2" bestFit="1" customWidth="1"/>
    <col min="14" max="16384" width="11.421875" style="9" customWidth="1"/>
  </cols>
  <sheetData>
    <row r="1" spans="1:13" ht="24" customHeight="1">
      <c r="A1" s="180" t="s">
        <v>19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s="10" customFormat="1" ht="78.75">
      <c r="A2" s="123" t="s">
        <v>20</v>
      </c>
      <c r="B2" s="123" t="s">
        <v>21</v>
      </c>
      <c r="C2" s="124" t="s">
        <v>80</v>
      </c>
      <c r="D2" s="123" t="s">
        <v>71</v>
      </c>
      <c r="E2" s="123" t="s">
        <v>11</v>
      </c>
      <c r="F2" s="123" t="s">
        <v>12</v>
      </c>
      <c r="G2" s="123" t="s">
        <v>13</v>
      </c>
      <c r="H2" s="123" t="s">
        <v>14</v>
      </c>
      <c r="I2" s="123" t="s">
        <v>22</v>
      </c>
      <c r="J2" s="123" t="s">
        <v>16</v>
      </c>
      <c r="K2" s="123" t="s">
        <v>17</v>
      </c>
      <c r="L2" s="124" t="s">
        <v>72</v>
      </c>
      <c r="M2" s="124" t="s">
        <v>81</v>
      </c>
    </row>
    <row r="3" spans="1:13" ht="12.75">
      <c r="A3" s="107"/>
      <c r="B3" s="108"/>
      <c r="C3" s="116">
        <f>SUM(C75,C113,C93,C61,C48,C47,C33,C26,C8)</f>
        <v>11380211</v>
      </c>
      <c r="D3" s="125"/>
      <c r="E3" s="125"/>
      <c r="F3" s="125"/>
      <c r="G3" s="125"/>
      <c r="H3" s="125"/>
      <c r="I3" s="125"/>
      <c r="J3" s="125"/>
      <c r="K3" s="125"/>
      <c r="L3" s="109"/>
      <c r="M3" s="109"/>
    </row>
    <row r="4" spans="1:13" s="10" customFormat="1" ht="12.75">
      <c r="A4" s="107"/>
      <c r="B4" s="110" t="s">
        <v>44</v>
      </c>
      <c r="C4" s="111"/>
      <c r="D4" s="126"/>
      <c r="E4" s="126"/>
      <c r="F4" s="126"/>
      <c r="G4" s="126"/>
      <c r="H4" s="126"/>
      <c r="I4" s="126"/>
      <c r="J4" s="126"/>
      <c r="K4" s="126"/>
      <c r="L4" s="111"/>
      <c r="M4" s="111"/>
    </row>
    <row r="5" spans="1:13" ht="12.75">
      <c r="A5" s="107"/>
      <c r="B5" s="112" t="s">
        <v>65</v>
      </c>
      <c r="C5" s="116">
        <f>SUM(D5:K5)</f>
        <v>11380211</v>
      </c>
      <c r="D5" s="128">
        <f>D113+D93+D75+D61+D47+D33+D26+D8</f>
        <v>736350</v>
      </c>
      <c r="E5" s="128">
        <f>SUM(E47,E75,E113)</f>
        <v>57700</v>
      </c>
      <c r="F5" s="128">
        <f>F113+F93+F75+F61+F47+F33+F26+F8</f>
        <v>10000</v>
      </c>
      <c r="G5" s="128"/>
      <c r="H5" s="128">
        <f>SUM(H33,H61,H93)</f>
        <v>9546161</v>
      </c>
      <c r="I5" s="128">
        <f>SUM(I33,I61,I93,I113)</f>
        <v>1030000</v>
      </c>
      <c r="J5" s="128"/>
      <c r="K5" s="128"/>
      <c r="L5" s="116">
        <f>SUM(L8,L26,L33,L47,L61,L75,L93,L113)</f>
        <v>10478948</v>
      </c>
      <c r="M5" s="116">
        <f>SUM(M8,M26,M33,M47,M61,M75,M93,M113)</f>
        <v>10584915</v>
      </c>
    </row>
    <row r="6" spans="1:16" s="10" customFormat="1" ht="18.75">
      <c r="A6" s="107"/>
      <c r="B6" s="112" t="s">
        <v>48</v>
      </c>
      <c r="C6" s="113" t="s">
        <v>59</v>
      </c>
      <c r="D6" s="127"/>
      <c r="E6" s="127"/>
      <c r="F6" s="127"/>
      <c r="G6" s="127"/>
      <c r="H6" s="127"/>
      <c r="I6" s="127"/>
      <c r="J6" s="127"/>
      <c r="K6" s="127"/>
      <c r="L6" s="114"/>
      <c r="M6" s="114"/>
      <c r="N6" s="105"/>
      <c r="O6" s="105"/>
      <c r="P6" s="105"/>
    </row>
    <row r="7" spans="1:16" s="10" customFormat="1" ht="12.75" customHeight="1">
      <c r="A7" s="117" t="s">
        <v>47</v>
      </c>
      <c r="B7" s="118" t="s">
        <v>49</v>
      </c>
      <c r="C7" s="119" t="s">
        <v>60</v>
      </c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05"/>
      <c r="O7" s="105"/>
      <c r="P7" s="105"/>
    </row>
    <row r="8" spans="1:16" s="10" customFormat="1" ht="12.75">
      <c r="A8" s="107">
        <v>3</v>
      </c>
      <c r="B8" s="112" t="s">
        <v>23</v>
      </c>
      <c r="C8" s="114">
        <f>SUM(C14:C21)</f>
        <v>736350</v>
      </c>
      <c r="D8" s="127">
        <f>SUM(D14:D21)</f>
        <v>736350</v>
      </c>
      <c r="E8" s="127"/>
      <c r="F8" s="127"/>
      <c r="G8" s="127"/>
      <c r="H8" s="127"/>
      <c r="I8" s="127"/>
      <c r="J8" s="127"/>
      <c r="K8" s="127"/>
      <c r="L8" s="114">
        <f>SUM(L13:L19)</f>
        <v>736350</v>
      </c>
      <c r="M8" s="114">
        <f>SUM(M13:M19)</f>
        <v>736350</v>
      </c>
      <c r="N8" s="105"/>
      <c r="O8" s="105"/>
      <c r="P8" s="105"/>
    </row>
    <row r="9" spans="1:16" s="10" customFormat="1" ht="12.75">
      <c r="A9" s="107">
        <v>31</v>
      </c>
      <c r="B9" s="112" t="s">
        <v>24</v>
      </c>
      <c r="C9" s="114"/>
      <c r="D9" s="127"/>
      <c r="E9" s="127"/>
      <c r="F9" s="127"/>
      <c r="G9" s="127"/>
      <c r="H9" s="127"/>
      <c r="I9" s="127"/>
      <c r="J9" s="127"/>
      <c r="K9" s="127"/>
      <c r="L9" s="114"/>
      <c r="M9" s="114"/>
      <c r="N9" s="105"/>
      <c r="O9" s="105"/>
      <c r="P9" s="105"/>
    </row>
    <row r="10" spans="1:16" ht="12.75">
      <c r="A10" s="115">
        <v>311</v>
      </c>
      <c r="B10" s="108" t="s">
        <v>25</v>
      </c>
      <c r="C10" s="116"/>
      <c r="D10" s="128"/>
      <c r="E10" s="128"/>
      <c r="F10" s="128"/>
      <c r="G10" s="128"/>
      <c r="H10" s="128"/>
      <c r="I10" s="128"/>
      <c r="J10" s="128"/>
      <c r="K10" s="128"/>
      <c r="L10" s="116"/>
      <c r="M10" s="116"/>
      <c r="N10" s="106"/>
      <c r="O10" s="106"/>
      <c r="P10" s="106"/>
    </row>
    <row r="11" spans="1:16" ht="12.75">
      <c r="A11" s="115">
        <v>312</v>
      </c>
      <c r="B11" s="108" t="s">
        <v>26</v>
      </c>
      <c r="C11" s="116"/>
      <c r="D11" s="128"/>
      <c r="E11" s="128"/>
      <c r="F11" s="128"/>
      <c r="G11" s="128"/>
      <c r="H11" s="128"/>
      <c r="I11" s="128"/>
      <c r="J11" s="128"/>
      <c r="K11" s="128"/>
      <c r="L11" s="116"/>
      <c r="M11" s="116"/>
      <c r="N11" s="106"/>
      <c r="O11" s="106"/>
      <c r="P11" s="106"/>
    </row>
    <row r="12" spans="1:16" ht="12.75">
      <c r="A12" s="115">
        <v>313</v>
      </c>
      <c r="B12" s="108" t="s">
        <v>27</v>
      </c>
      <c r="C12" s="116"/>
      <c r="D12" s="128"/>
      <c r="E12" s="128"/>
      <c r="F12" s="128"/>
      <c r="G12" s="128"/>
      <c r="H12" s="128"/>
      <c r="I12" s="128"/>
      <c r="J12" s="128"/>
      <c r="K12" s="128"/>
      <c r="L12" s="116"/>
      <c r="M12" s="116"/>
      <c r="N12" s="106"/>
      <c r="O12" s="106"/>
      <c r="P12" s="106"/>
    </row>
    <row r="13" spans="1:16" s="10" customFormat="1" ht="12.75">
      <c r="A13" s="107">
        <v>32</v>
      </c>
      <c r="B13" s="112" t="s">
        <v>28</v>
      </c>
      <c r="C13" s="114"/>
      <c r="D13" s="127"/>
      <c r="E13" s="127"/>
      <c r="F13" s="127"/>
      <c r="G13" s="127"/>
      <c r="H13" s="127"/>
      <c r="I13" s="127"/>
      <c r="J13" s="127"/>
      <c r="K13" s="127"/>
      <c r="L13" s="114"/>
      <c r="M13" s="114"/>
      <c r="N13" s="105"/>
      <c r="O13" s="105"/>
      <c r="P13" s="105"/>
    </row>
    <row r="14" spans="1:16" ht="12.75">
      <c r="A14" s="115">
        <v>321</v>
      </c>
      <c r="B14" s="108" t="s">
        <v>29</v>
      </c>
      <c r="C14" s="116">
        <v>215000</v>
      </c>
      <c r="D14" s="128">
        <v>215000</v>
      </c>
      <c r="E14" s="128"/>
      <c r="F14" s="128"/>
      <c r="G14" s="128"/>
      <c r="H14" s="128"/>
      <c r="I14" s="128"/>
      <c r="J14" s="128"/>
      <c r="K14" s="128"/>
      <c r="L14" s="116">
        <v>215000</v>
      </c>
      <c r="M14" s="116">
        <v>215000</v>
      </c>
      <c r="N14" s="106"/>
      <c r="O14" s="106"/>
      <c r="P14" s="106"/>
    </row>
    <row r="15" spans="1:16" ht="12.75">
      <c r="A15" s="115">
        <v>322</v>
      </c>
      <c r="B15" s="108" t="s">
        <v>30</v>
      </c>
      <c r="C15" s="116">
        <v>247000</v>
      </c>
      <c r="D15" s="128">
        <v>247000</v>
      </c>
      <c r="E15" s="128"/>
      <c r="F15" s="128"/>
      <c r="G15" s="128"/>
      <c r="H15" s="128"/>
      <c r="I15" s="128"/>
      <c r="J15" s="128"/>
      <c r="K15" s="128"/>
      <c r="L15" s="116">
        <v>247000</v>
      </c>
      <c r="M15" s="116">
        <v>247000</v>
      </c>
      <c r="N15" s="106"/>
      <c r="O15" s="106"/>
      <c r="P15" s="106"/>
    </row>
    <row r="16" spans="1:16" ht="12.75">
      <c r="A16" s="115">
        <v>323</v>
      </c>
      <c r="B16" s="108" t="s">
        <v>31</v>
      </c>
      <c r="C16" s="116">
        <v>221500</v>
      </c>
      <c r="D16" s="128">
        <v>221500</v>
      </c>
      <c r="E16" s="128"/>
      <c r="F16" s="128"/>
      <c r="G16" s="128"/>
      <c r="H16" s="128"/>
      <c r="I16" s="128"/>
      <c r="J16" s="128"/>
      <c r="K16" s="128"/>
      <c r="L16" s="116">
        <v>221500</v>
      </c>
      <c r="M16" s="116">
        <v>221500</v>
      </c>
      <c r="N16" s="106"/>
      <c r="O16" s="106"/>
      <c r="P16" s="106"/>
    </row>
    <row r="17" spans="1:16" ht="12.75">
      <c r="A17" s="115">
        <v>329</v>
      </c>
      <c r="B17" s="108" t="s">
        <v>32</v>
      </c>
      <c r="C17" s="116">
        <v>48850</v>
      </c>
      <c r="D17" s="128">
        <v>48850</v>
      </c>
      <c r="E17" s="128"/>
      <c r="F17" s="128"/>
      <c r="G17" s="128"/>
      <c r="H17" s="128"/>
      <c r="I17" s="128"/>
      <c r="J17" s="128"/>
      <c r="K17" s="128"/>
      <c r="L17" s="116">
        <v>48850</v>
      </c>
      <c r="M17" s="116">
        <v>48850</v>
      </c>
      <c r="N17" s="106"/>
      <c r="O17" s="106"/>
      <c r="P17" s="106"/>
    </row>
    <row r="18" spans="1:16" s="10" customFormat="1" ht="12.75">
      <c r="A18" s="107">
        <v>34</v>
      </c>
      <c r="B18" s="112" t="s">
        <v>33</v>
      </c>
      <c r="C18" s="114"/>
      <c r="D18" s="127"/>
      <c r="E18" s="127"/>
      <c r="F18" s="127"/>
      <c r="G18" s="127"/>
      <c r="H18" s="127"/>
      <c r="I18" s="127"/>
      <c r="J18" s="127"/>
      <c r="K18" s="127"/>
      <c r="L18" s="114"/>
      <c r="M18" s="114"/>
      <c r="N18" s="105"/>
      <c r="O18" s="105"/>
      <c r="P18" s="105"/>
    </row>
    <row r="19" spans="1:16" ht="12.75">
      <c r="A19" s="115">
        <v>343</v>
      </c>
      <c r="B19" s="108" t="s">
        <v>34</v>
      </c>
      <c r="C19" s="116">
        <v>4000</v>
      </c>
      <c r="D19" s="128">
        <v>4000</v>
      </c>
      <c r="E19" s="128"/>
      <c r="F19" s="128"/>
      <c r="G19" s="128"/>
      <c r="H19" s="128"/>
      <c r="I19" s="128"/>
      <c r="J19" s="128"/>
      <c r="K19" s="128"/>
      <c r="L19" s="116">
        <v>4000</v>
      </c>
      <c r="M19" s="116">
        <v>4000</v>
      </c>
      <c r="N19" s="106"/>
      <c r="O19" s="106"/>
      <c r="P19" s="106"/>
    </row>
    <row r="20" spans="1:16" s="10" customFormat="1" ht="25.5">
      <c r="A20" s="107">
        <v>4</v>
      </c>
      <c r="B20" s="112" t="s">
        <v>38</v>
      </c>
      <c r="C20" s="114"/>
      <c r="D20" s="127"/>
      <c r="E20" s="127"/>
      <c r="F20" s="127"/>
      <c r="G20" s="127"/>
      <c r="H20" s="127"/>
      <c r="I20" s="127"/>
      <c r="J20" s="127"/>
      <c r="K20" s="127"/>
      <c r="L20" s="114"/>
      <c r="M20" s="114"/>
      <c r="N20" s="105"/>
      <c r="O20" s="105"/>
      <c r="P20" s="105"/>
    </row>
    <row r="21" spans="1:16" s="10" customFormat="1" ht="25.5">
      <c r="A21" s="107">
        <v>42</v>
      </c>
      <c r="B21" s="112" t="s">
        <v>39</v>
      </c>
      <c r="C21" s="114"/>
      <c r="D21" s="127"/>
      <c r="E21" s="127"/>
      <c r="F21" s="127"/>
      <c r="G21" s="127"/>
      <c r="H21" s="127"/>
      <c r="I21" s="127"/>
      <c r="J21" s="127"/>
      <c r="K21" s="127"/>
      <c r="L21" s="114"/>
      <c r="M21" s="114"/>
      <c r="N21" s="105"/>
      <c r="O21" s="105"/>
      <c r="P21" s="105"/>
    </row>
    <row r="22" spans="1:16" ht="12.75">
      <c r="A22" s="115">
        <v>422</v>
      </c>
      <c r="B22" s="108" t="s">
        <v>37</v>
      </c>
      <c r="C22" s="116"/>
      <c r="D22" s="128"/>
      <c r="E22" s="128"/>
      <c r="F22" s="128"/>
      <c r="G22" s="128"/>
      <c r="H22" s="128"/>
      <c r="I22" s="128"/>
      <c r="J22" s="128"/>
      <c r="K22" s="128"/>
      <c r="L22" s="116"/>
      <c r="M22" s="116"/>
      <c r="N22" s="106"/>
      <c r="O22" s="106"/>
      <c r="P22" s="106"/>
    </row>
    <row r="23" spans="1:16" ht="25.5">
      <c r="A23" s="115">
        <v>424</v>
      </c>
      <c r="B23" s="108" t="s">
        <v>41</v>
      </c>
      <c r="C23" s="116"/>
      <c r="D23" s="128"/>
      <c r="E23" s="128"/>
      <c r="F23" s="128"/>
      <c r="G23" s="128"/>
      <c r="H23" s="128"/>
      <c r="I23" s="128"/>
      <c r="J23" s="128"/>
      <c r="K23" s="128"/>
      <c r="L23" s="116"/>
      <c r="M23" s="116"/>
      <c r="N23" s="106"/>
      <c r="O23" s="106"/>
      <c r="P23" s="106"/>
    </row>
    <row r="24" spans="1:16" ht="12.75">
      <c r="A24" s="107"/>
      <c r="B24" s="108"/>
      <c r="C24" s="116"/>
      <c r="D24" s="128"/>
      <c r="E24" s="128"/>
      <c r="F24" s="128"/>
      <c r="G24" s="128"/>
      <c r="H24" s="128"/>
      <c r="I24" s="128"/>
      <c r="J24" s="128"/>
      <c r="K24" s="128"/>
      <c r="L24" s="116"/>
      <c r="M24" s="116"/>
      <c r="N24" s="106"/>
      <c r="O24" s="106"/>
      <c r="P24" s="106"/>
    </row>
    <row r="25" spans="1:16" s="10" customFormat="1" ht="12.75" customHeight="1">
      <c r="A25" s="117" t="s">
        <v>47</v>
      </c>
      <c r="B25" s="118" t="s">
        <v>49</v>
      </c>
      <c r="C25" s="121" t="s">
        <v>64</v>
      </c>
      <c r="D25" s="120"/>
      <c r="E25" s="120"/>
      <c r="F25" s="121" t="s">
        <v>64</v>
      </c>
      <c r="G25" s="120"/>
      <c r="H25" s="120"/>
      <c r="I25" s="120"/>
      <c r="J25" s="120"/>
      <c r="K25" s="120"/>
      <c r="L25" s="121" t="s">
        <v>61</v>
      </c>
      <c r="M25" s="121" t="s">
        <v>61</v>
      </c>
      <c r="N25" s="105"/>
      <c r="O25" s="105"/>
      <c r="P25" s="105"/>
    </row>
    <row r="26" spans="1:16" s="10" customFormat="1" ht="12.75">
      <c r="A26" s="107">
        <v>3</v>
      </c>
      <c r="B26" s="112" t="s">
        <v>23</v>
      </c>
      <c r="C26" s="114">
        <f>C27</f>
        <v>10000</v>
      </c>
      <c r="D26" s="127"/>
      <c r="E26" s="127"/>
      <c r="F26" s="127">
        <f>F27</f>
        <v>10000</v>
      </c>
      <c r="G26" s="127"/>
      <c r="H26" s="127"/>
      <c r="I26" s="127"/>
      <c r="J26" s="127"/>
      <c r="K26" s="127"/>
      <c r="L26" s="114">
        <f>L27</f>
        <v>20000</v>
      </c>
      <c r="M26" s="114">
        <f>M27</f>
        <v>80000</v>
      </c>
      <c r="N26" s="105"/>
      <c r="O26" s="105"/>
      <c r="P26" s="105"/>
    </row>
    <row r="27" spans="1:16" s="10" customFormat="1" ht="12.75">
      <c r="A27" s="107">
        <v>32</v>
      </c>
      <c r="B27" s="112" t="s">
        <v>28</v>
      </c>
      <c r="C27" s="114">
        <f>SUM(C29:C30)</f>
        <v>10000</v>
      </c>
      <c r="D27" s="127"/>
      <c r="E27" s="127"/>
      <c r="F27" s="127">
        <f>SUM(F28:F30)</f>
        <v>10000</v>
      </c>
      <c r="G27" s="127"/>
      <c r="H27" s="127"/>
      <c r="I27" s="127"/>
      <c r="J27" s="127"/>
      <c r="K27" s="127"/>
      <c r="L27" s="114">
        <f>SUM(L28:L30)</f>
        <v>20000</v>
      </c>
      <c r="M27" s="114">
        <f>SUM(M28:M30)</f>
        <v>80000</v>
      </c>
      <c r="N27" s="105"/>
      <c r="O27" s="105"/>
      <c r="P27" s="105"/>
    </row>
    <row r="28" spans="1:16" ht="12.75">
      <c r="A28" s="115">
        <v>321</v>
      </c>
      <c r="B28" s="108" t="s">
        <v>29</v>
      </c>
      <c r="C28" s="116"/>
      <c r="D28" s="128"/>
      <c r="E28" s="128"/>
      <c r="F28" s="128"/>
      <c r="G28" s="128"/>
      <c r="H28" s="128"/>
      <c r="I28" s="128"/>
      <c r="J28" s="128"/>
      <c r="K28" s="128"/>
      <c r="L28" s="116"/>
      <c r="M28" s="116"/>
      <c r="N28" s="106"/>
      <c r="O28" s="106"/>
      <c r="P28" s="106"/>
    </row>
    <row r="29" spans="1:16" ht="12.75">
      <c r="A29" s="115">
        <v>322</v>
      </c>
      <c r="B29" s="108" t="s">
        <v>30</v>
      </c>
      <c r="C29" s="116">
        <v>5000</v>
      </c>
      <c r="D29" s="128"/>
      <c r="E29" s="128"/>
      <c r="F29" s="128">
        <v>5000</v>
      </c>
      <c r="G29" s="128"/>
      <c r="H29" s="128"/>
      <c r="I29" s="128"/>
      <c r="J29" s="128"/>
      <c r="K29" s="128"/>
      <c r="L29" s="116">
        <v>10000</v>
      </c>
      <c r="M29" s="116">
        <v>40000</v>
      </c>
      <c r="N29" s="106"/>
      <c r="O29" s="106"/>
      <c r="P29" s="106"/>
    </row>
    <row r="30" spans="1:16" ht="12.75">
      <c r="A30" s="115">
        <v>323</v>
      </c>
      <c r="B30" s="108" t="s">
        <v>31</v>
      </c>
      <c r="C30" s="116">
        <v>5000</v>
      </c>
      <c r="D30" s="128"/>
      <c r="E30" s="128"/>
      <c r="F30" s="128">
        <v>5000</v>
      </c>
      <c r="G30" s="128"/>
      <c r="H30" s="128"/>
      <c r="I30" s="128"/>
      <c r="J30" s="128"/>
      <c r="K30" s="128"/>
      <c r="L30" s="116">
        <v>10000</v>
      </c>
      <c r="M30" s="116">
        <v>40000</v>
      </c>
      <c r="N30" s="106"/>
      <c r="O30" s="106"/>
      <c r="P30" s="106"/>
    </row>
    <row r="31" spans="1:16" ht="12.75">
      <c r="A31" s="107"/>
      <c r="B31" s="108"/>
      <c r="C31" s="116"/>
      <c r="D31" s="128"/>
      <c r="E31" s="128"/>
      <c r="F31" s="128"/>
      <c r="G31" s="128"/>
      <c r="H31" s="128"/>
      <c r="I31" s="128"/>
      <c r="J31" s="128"/>
      <c r="K31" s="128"/>
      <c r="L31" s="116"/>
      <c r="M31" s="116"/>
      <c r="N31" s="106"/>
      <c r="O31" s="106"/>
      <c r="P31" s="106"/>
    </row>
    <row r="32" spans="1:16" s="10" customFormat="1" ht="12.75" customHeight="1">
      <c r="A32" s="117" t="s">
        <v>47</v>
      </c>
      <c r="B32" s="118" t="s">
        <v>49</v>
      </c>
      <c r="C32" s="121" t="s">
        <v>62</v>
      </c>
      <c r="D32" s="120"/>
      <c r="E32" s="120"/>
      <c r="F32" s="120"/>
      <c r="G32" s="120"/>
      <c r="H32" s="121" t="s">
        <v>62</v>
      </c>
      <c r="I32" s="120"/>
      <c r="J32" s="120"/>
      <c r="K32" s="120"/>
      <c r="L32" s="121" t="s">
        <v>62</v>
      </c>
      <c r="M32" s="121" t="s">
        <v>62</v>
      </c>
      <c r="N32" s="105"/>
      <c r="O32" s="105"/>
      <c r="P32" s="105"/>
    </row>
    <row r="33" spans="1:16" s="10" customFormat="1" ht="12.75">
      <c r="A33" s="107">
        <v>3</v>
      </c>
      <c r="B33" s="112" t="s">
        <v>23</v>
      </c>
      <c r="C33" s="114">
        <f>C34+C38</f>
        <v>155400</v>
      </c>
      <c r="D33" s="127"/>
      <c r="E33" s="127"/>
      <c r="F33" s="127"/>
      <c r="G33" s="127"/>
      <c r="H33" s="127">
        <f>H34+H38</f>
        <v>155400</v>
      </c>
      <c r="I33" s="127"/>
      <c r="J33" s="127"/>
      <c r="K33" s="127"/>
      <c r="L33" s="114">
        <f>L34+L38</f>
        <v>155400</v>
      </c>
      <c r="M33" s="114">
        <f>M34+M38</f>
        <v>155400</v>
      </c>
      <c r="N33" s="105"/>
      <c r="O33" s="105"/>
      <c r="P33" s="105"/>
    </row>
    <row r="34" spans="1:16" s="10" customFormat="1" ht="12.75">
      <c r="A34" s="107">
        <v>31</v>
      </c>
      <c r="B34" s="112" t="s">
        <v>24</v>
      </c>
      <c r="C34" s="114">
        <f>SUM(C35:C37)</f>
        <v>135600</v>
      </c>
      <c r="D34" s="127"/>
      <c r="E34" s="127"/>
      <c r="F34" s="127"/>
      <c r="G34" s="127"/>
      <c r="H34" s="127">
        <f>SUM(H35:H37)</f>
        <v>135600</v>
      </c>
      <c r="I34" s="127"/>
      <c r="J34" s="127"/>
      <c r="K34" s="127"/>
      <c r="L34" s="114">
        <f>SUM(L35:L37)</f>
        <v>135600</v>
      </c>
      <c r="M34" s="114">
        <f>SUM(M35:M37)</f>
        <v>135600</v>
      </c>
      <c r="N34" s="105"/>
      <c r="O34" s="105"/>
      <c r="P34" s="105"/>
    </row>
    <row r="35" spans="1:16" ht="12.75">
      <c r="A35" s="115">
        <v>311</v>
      </c>
      <c r="B35" s="108" t="s">
        <v>25</v>
      </c>
      <c r="C35" s="116">
        <v>105600</v>
      </c>
      <c r="D35" s="128"/>
      <c r="E35" s="128"/>
      <c r="F35" s="128"/>
      <c r="G35" s="128"/>
      <c r="H35" s="128">
        <v>105600</v>
      </c>
      <c r="I35" s="128"/>
      <c r="J35" s="128"/>
      <c r="K35" s="128"/>
      <c r="L35" s="116">
        <v>105600</v>
      </c>
      <c r="M35" s="116">
        <v>105600</v>
      </c>
      <c r="N35" s="106"/>
      <c r="O35" s="106"/>
      <c r="P35" s="106"/>
    </row>
    <row r="36" spans="1:16" ht="12.75">
      <c r="A36" s="115">
        <v>312</v>
      </c>
      <c r="B36" s="108" t="s">
        <v>26</v>
      </c>
      <c r="C36" s="116">
        <v>12000</v>
      </c>
      <c r="D36" s="128"/>
      <c r="E36" s="128"/>
      <c r="F36" s="128"/>
      <c r="G36" s="128"/>
      <c r="H36" s="128">
        <v>12000</v>
      </c>
      <c r="I36" s="128"/>
      <c r="J36" s="128"/>
      <c r="K36" s="128"/>
      <c r="L36" s="116">
        <v>12000</v>
      </c>
      <c r="M36" s="116">
        <v>12000</v>
      </c>
      <c r="N36" s="106"/>
      <c r="O36" s="106"/>
      <c r="P36" s="106"/>
    </row>
    <row r="37" spans="1:16" ht="12.75">
      <c r="A37" s="115">
        <v>313</v>
      </c>
      <c r="B37" s="108" t="s">
        <v>27</v>
      </c>
      <c r="C37" s="116">
        <v>18000</v>
      </c>
      <c r="D37" s="128"/>
      <c r="E37" s="128"/>
      <c r="F37" s="128"/>
      <c r="G37" s="128"/>
      <c r="H37" s="128">
        <v>18000</v>
      </c>
      <c r="I37" s="128"/>
      <c r="J37" s="128"/>
      <c r="K37" s="128"/>
      <c r="L37" s="116">
        <v>18000</v>
      </c>
      <c r="M37" s="116">
        <v>18000</v>
      </c>
      <c r="N37" s="106"/>
      <c r="O37" s="106"/>
      <c r="P37" s="106"/>
    </row>
    <row r="38" spans="1:16" s="10" customFormat="1" ht="12.75">
      <c r="A38" s="107">
        <v>32</v>
      </c>
      <c r="B38" s="112" t="s">
        <v>28</v>
      </c>
      <c r="C38" s="114">
        <v>19800</v>
      </c>
      <c r="D38" s="127"/>
      <c r="E38" s="127"/>
      <c r="F38" s="127"/>
      <c r="G38" s="127"/>
      <c r="H38" s="127">
        <v>19800</v>
      </c>
      <c r="I38" s="127"/>
      <c r="J38" s="127"/>
      <c r="K38" s="127"/>
      <c r="L38" s="114">
        <v>19800</v>
      </c>
      <c r="M38" s="114">
        <v>19800</v>
      </c>
      <c r="N38" s="105"/>
      <c r="O38" s="105"/>
      <c r="P38" s="105"/>
    </row>
    <row r="39" spans="1:16" ht="12.75">
      <c r="A39" s="115">
        <v>321</v>
      </c>
      <c r="B39" s="108" t="s">
        <v>29</v>
      </c>
      <c r="C39" s="116">
        <v>19800</v>
      </c>
      <c r="D39" s="128"/>
      <c r="E39" s="128"/>
      <c r="F39" s="128"/>
      <c r="G39" s="128"/>
      <c r="H39" s="128">
        <v>19800</v>
      </c>
      <c r="I39" s="128"/>
      <c r="J39" s="128"/>
      <c r="K39" s="128"/>
      <c r="L39" s="116">
        <v>19800</v>
      </c>
      <c r="M39" s="116">
        <v>19800</v>
      </c>
      <c r="N39" s="106"/>
      <c r="O39" s="106"/>
      <c r="P39" s="106"/>
    </row>
    <row r="40" spans="1:16" ht="12.75">
      <c r="A40" s="115">
        <v>322</v>
      </c>
      <c r="B40" s="108" t="s">
        <v>30</v>
      </c>
      <c r="C40" s="116"/>
      <c r="D40" s="128"/>
      <c r="E40" s="128"/>
      <c r="F40" s="128"/>
      <c r="G40" s="128"/>
      <c r="H40" s="128"/>
      <c r="I40" s="128"/>
      <c r="J40" s="128"/>
      <c r="K40" s="128"/>
      <c r="L40" s="116"/>
      <c r="M40" s="116"/>
      <c r="N40" s="106"/>
      <c r="O40" s="106"/>
      <c r="P40" s="106"/>
    </row>
    <row r="41" spans="1:16" ht="12.75">
      <c r="A41" s="115">
        <v>323</v>
      </c>
      <c r="B41" s="108" t="s">
        <v>31</v>
      </c>
      <c r="C41" s="116"/>
      <c r="D41" s="128"/>
      <c r="E41" s="128"/>
      <c r="F41" s="128"/>
      <c r="G41" s="128"/>
      <c r="H41" s="128"/>
      <c r="I41" s="128"/>
      <c r="J41" s="128"/>
      <c r="K41" s="128"/>
      <c r="L41" s="116"/>
      <c r="M41" s="116"/>
      <c r="N41" s="106"/>
      <c r="O41" s="106"/>
      <c r="P41" s="106"/>
    </row>
    <row r="42" spans="1:16" ht="12.75">
      <c r="A42" s="115">
        <v>329</v>
      </c>
      <c r="B42" s="108" t="s">
        <v>32</v>
      </c>
      <c r="C42" s="116"/>
      <c r="D42" s="128"/>
      <c r="E42" s="128"/>
      <c r="F42" s="128"/>
      <c r="G42" s="128"/>
      <c r="H42" s="128"/>
      <c r="I42" s="128"/>
      <c r="J42" s="128"/>
      <c r="K42" s="128"/>
      <c r="L42" s="116"/>
      <c r="M42" s="116"/>
      <c r="N42" s="106"/>
      <c r="O42" s="106"/>
      <c r="P42" s="106"/>
    </row>
    <row r="43" spans="1:16" s="10" customFormat="1" ht="12.75">
      <c r="A43" s="107">
        <v>34</v>
      </c>
      <c r="B43" s="112" t="s">
        <v>33</v>
      </c>
      <c r="C43" s="114"/>
      <c r="D43" s="127"/>
      <c r="E43" s="127"/>
      <c r="F43" s="127"/>
      <c r="G43" s="127"/>
      <c r="H43" s="127"/>
      <c r="I43" s="127"/>
      <c r="J43" s="127"/>
      <c r="K43" s="127"/>
      <c r="L43" s="114"/>
      <c r="M43" s="114"/>
      <c r="N43" s="105"/>
      <c r="O43" s="105"/>
      <c r="P43" s="105"/>
    </row>
    <row r="44" spans="1:16" ht="12.75">
      <c r="A44" s="115">
        <v>343</v>
      </c>
      <c r="B44" s="108" t="s">
        <v>34</v>
      </c>
      <c r="C44" s="116"/>
      <c r="D44" s="128"/>
      <c r="E44" s="128"/>
      <c r="F44" s="128"/>
      <c r="G44" s="128"/>
      <c r="H44" s="128"/>
      <c r="I44" s="128"/>
      <c r="J44" s="128"/>
      <c r="K44" s="128"/>
      <c r="L44" s="116"/>
      <c r="M44" s="116"/>
      <c r="N44" s="106"/>
      <c r="O44" s="106"/>
      <c r="P44" s="106"/>
    </row>
    <row r="45" spans="1:16" ht="12.75">
      <c r="A45" s="107"/>
      <c r="B45" s="108"/>
      <c r="C45" s="116"/>
      <c r="D45" s="128"/>
      <c r="E45" s="128"/>
      <c r="F45" s="128"/>
      <c r="G45" s="128"/>
      <c r="H45" s="128"/>
      <c r="I45" s="128"/>
      <c r="J45" s="128"/>
      <c r="K45" s="128"/>
      <c r="L45" s="116"/>
      <c r="M45" s="116"/>
      <c r="N45" s="106"/>
      <c r="O45" s="106"/>
      <c r="P45" s="106"/>
    </row>
    <row r="46" spans="1:16" s="10" customFormat="1" ht="29.25" customHeight="1">
      <c r="A46" s="117" t="s">
        <v>47</v>
      </c>
      <c r="B46" s="118" t="s">
        <v>49</v>
      </c>
      <c r="C46" s="122" t="s">
        <v>63</v>
      </c>
      <c r="D46" s="122"/>
      <c r="E46" s="122" t="s">
        <v>63</v>
      </c>
      <c r="F46" s="122"/>
      <c r="G46" s="120"/>
      <c r="H46" s="120"/>
      <c r="I46" s="120"/>
      <c r="J46" s="120"/>
      <c r="K46" s="120"/>
      <c r="L46" s="137" t="s">
        <v>63</v>
      </c>
      <c r="M46" s="137" t="s">
        <v>63</v>
      </c>
      <c r="N46" s="105"/>
      <c r="O46" s="105"/>
      <c r="P46" s="105"/>
    </row>
    <row r="47" spans="1:16" s="10" customFormat="1" ht="12.75">
      <c r="A47" s="107">
        <v>3</v>
      </c>
      <c r="B47" s="112" t="s">
        <v>23</v>
      </c>
      <c r="C47" s="114">
        <f>SUM(C52,C48)</f>
        <v>16200</v>
      </c>
      <c r="D47" s="127"/>
      <c r="E47" s="127">
        <f>SUM(E52,E48)</f>
        <v>16200</v>
      </c>
      <c r="F47" s="127"/>
      <c r="G47" s="127"/>
      <c r="H47" s="127"/>
      <c r="I47" s="127"/>
      <c r="J47" s="127"/>
      <c r="K47" s="127"/>
      <c r="L47" s="114">
        <f>SUM(L52,L48)</f>
        <v>16200</v>
      </c>
      <c r="M47" s="114">
        <f>SUM(M52,M48)</f>
        <v>16200</v>
      </c>
      <c r="N47" s="105"/>
      <c r="O47" s="105"/>
      <c r="P47" s="105"/>
    </row>
    <row r="48" spans="1:16" s="10" customFormat="1" ht="12.75">
      <c r="A48" s="107">
        <v>31</v>
      </c>
      <c r="B48" s="112" t="s">
        <v>24</v>
      </c>
      <c r="C48" s="114"/>
      <c r="D48" s="127"/>
      <c r="E48" s="127"/>
      <c r="F48" s="127"/>
      <c r="G48" s="127"/>
      <c r="H48" s="127"/>
      <c r="I48" s="127"/>
      <c r="J48" s="127"/>
      <c r="K48" s="127"/>
      <c r="L48" s="114"/>
      <c r="M48" s="114"/>
      <c r="N48" s="105"/>
      <c r="O48" s="105"/>
      <c r="P48" s="105"/>
    </row>
    <row r="49" spans="1:16" ht="12.75">
      <c r="A49" s="115">
        <v>311</v>
      </c>
      <c r="B49" s="108" t="s">
        <v>25</v>
      </c>
      <c r="C49" s="116"/>
      <c r="D49" s="128"/>
      <c r="E49" s="128"/>
      <c r="F49" s="128"/>
      <c r="G49" s="128"/>
      <c r="H49" s="128"/>
      <c r="I49" s="128"/>
      <c r="J49" s="128"/>
      <c r="K49" s="128"/>
      <c r="L49" s="116"/>
      <c r="M49" s="116"/>
      <c r="N49" s="106"/>
      <c r="O49" s="106"/>
      <c r="P49" s="106"/>
    </row>
    <row r="50" spans="1:16" ht="12.75">
      <c r="A50" s="115">
        <v>312</v>
      </c>
      <c r="B50" s="108" t="s">
        <v>26</v>
      </c>
      <c r="C50" s="116"/>
      <c r="D50" s="128"/>
      <c r="E50" s="128"/>
      <c r="F50" s="128"/>
      <c r="G50" s="128"/>
      <c r="H50" s="128"/>
      <c r="I50" s="128"/>
      <c r="J50" s="128"/>
      <c r="K50" s="128"/>
      <c r="L50" s="116"/>
      <c r="M50" s="116"/>
      <c r="N50" s="106"/>
      <c r="O50" s="106"/>
      <c r="P50" s="106"/>
    </row>
    <row r="51" spans="1:16" ht="12.75">
      <c r="A51" s="115">
        <v>313</v>
      </c>
      <c r="B51" s="108" t="s">
        <v>27</v>
      </c>
      <c r="C51" s="116"/>
      <c r="D51" s="128"/>
      <c r="E51" s="128"/>
      <c r="F51" s="128"/>
      <c r="G51" s="128"/>
      <c r="H51" s="128"/>
      <c r="I51" s="128"/>
      <c r="J51" s="128"/>
      <c r="K51" s="128"/>
      <c r="L51" s="116"/>
      <c r="M51" s="116"/>
      <c r="N51" s="106"/>
      <c r="O51" s="106"/>
      <c r="P51" s="106"/>
    </row>
    <row r="52" spans="1:16" s="10" customFormat="1" ht="12.75">
      <c r="A52" s="107">
        <v>32</v>
      </c>
      <c r="B52" s="112" t="s">
        <v>28</v>
      </c>
      <c r="C52" s="114">
        <f>SUM(C53:C56)</f>
        <v>16200</v>
      </c>
      <c r="D52" s="127"/>
      <c r="E52" s="127">
        <f>SUM(E53:E56)</f>
        <v>16200</v>
      </c>
      <c r="F52" s="127"/>
      <c r="G52" s="127"/>
      <c r="H52" s="127"/>
      <c r="I52" s="127"/>
      <c r="J52" s="127"/>
      <c r="K52" s="127"/>
      <c r="L52" s="114">
        <f>SUM(L53:L56)</f>
        <v>16200</v>
      </c>
      <c r="M52" s="114">
        <f>SUM(M53:M56)</f>
        <v>16200</v>
      </c>
      <c r="N52" s="105"/>
      <c r="O52" s="105"/>
      <c r="P52" s="105"/>
    </row>
    <row r="53" spans="1:16" ht="12.75">
      <c r="A53" s="115">
        <v>321</v>
      </c>
      <c r="B53" s="108" t="s">
        <v>29</v>
      </c>
      <c r="C53" s="116">
        <v>4000</v>
      </c>
      <c r="D53" s="128"/>
      <c r="E53" s="128">
        <v>4000</v>
      </c>
      <c r="F53" s="128"/>
      <c r="G53" s="128"/>
      <c r="H53" s="128"/>
      <c r="I53" s="128"/>
      <c r="J53" s="128"/>
      <c r="K53" s="128"/>
      <c r="L53" s="116">
        <v>4000</v>
      </c>
      <c r="M53" s="116">
        <v>4000</v>
      </c>
      <c r="N53" s="106"/>
      <c r="O53" s="106"/>
      <c r="P53" s="106"/>
    </row>
    <row r="54" spans="1:16" ht="12.75">
      <c r="A54" s="115">
        <v>322</v>
      </c>
      <c r="B54" s="108" t="s">
        <v>30</v>
      </c>
      <c r="C54" s="116">
        <v>2200</v>
      </c>
      <c r="D54" s="128"/>
      <c r="E54" s="128">
        <v>2200</v>
      </c>
      <c r="F54" s="128"/>
      <c r="G54" s="128"/>
      <c r="H54" s="128"/>
      <c r="I54" s="128"/>
      <c r="J54" s="128"/>
      <c r="K54" s="128"/>
      <c r="L54" s="116">
        <v>2200</v>
      </c>
      <c r="M54" s="116">
        <v>2200</v>
      </c>
      <c r="N54" s="106"/>
      <c r="O54" s="106"/>
      <c r="P54" s="106"/>
    </row>
    <row r="55" spans="1:16" ht="12.75">
      <c r="A55" s="115">
        <v>323</v>
      </c>
      <c r="B55" s="108" t="s">
        <v>31</v>
      </c>
      <c r="C55" s="116"/>
      <c r="D55" s="128"/>
      <c r="E55" s="128"/>
      <c r="F55" s="128"/>
      <c r="G55" s="128"/>
      <c r="H55" s="128"/>
      <c r="I55" s="128"/>
      <c r="J55" s="128"/>
      <c r="K55" s="128"/>
      <c r="L55" s="116"/>
      <c r="M55" s="116"/>
      <c r="N55" s="106"/>
      <c r="O55" s="106"/>
      <c r="P55" s="106"/>
    </row>
    <row r="56" spans="1:16" ht="12.75">
      <c r="A56" s="115">
        <v>329</v>
      </c>
      <c r="B56" s="108" t="s">
        <v>32</v>
      </c>
      <c r="C56" s="116">
        <v>10000</v>
      </c>
      <c r="D56" s="128"/>
      <c r="E56" s="128">
        <v>10000</v>
      </c>
      <c r="F56" s="128"/>
      <c r="G56" s="128"/>
      <c r="H56" s="128"/>
      <c r="I56" s="128"/>
      <c r="J56" s="128"/>
      <c r="K56" s="128"/>
      <c r="L56" s="116">
        <v>10000</v>
      </c>
      <c r="M56" s="116">
        <v>10000</v>
      </c>
      <c r="N56" s="106"/>
      <c r="O56" s="106"/>
      <c r="P56" s="106"/>
    </row>
    <row r="57" spans="1:16" s="10" customFormat="1" ht="12.75">
      <c r="A57" s="107">
        <v>34</v>
      </c>
      <c r="B57" s="112" t="s">
        <v>33</v>
      </c>
      <c r="C57" s="114"/>
      <c r="D57" s="127"/>
      <c r="E57" s="127"/>
      <c r="F57" s="127"/>
      <c r="G57" s="127"/>
      <c r="H57" s="127"/>
      <c r="I57" s="127"/>
      <c r="J57" s="127"/>
      <c r="K57" s="127"/>
      <c r="L57" s="114"/>
      <c r="M57" s="114"/>
      <c r="N57" s="105"/>
      <c r="O57" s="105"/>
      <c r="P57" s="105"/>
    </row>
    <row r="58" spans="1:16" ht="12.75">
      <c r="A58" s="115">
        <v>343</v>
      </c>
      <c r="B58" s="108" t="s">
        <v>34</v>
      </c>
      <c r="C58" s="116"/>
      <c r="D58" s="128"/>
      <c r="E58" s="128"/>
      <c r="F58" s="128"/>
      <c r="G58" s="128"/>
      <c r="H58" s="128"/>
      <c r="I58" s="128"/>
      <c r="J58" s="128"/>
      <c r="K58" s="128"/>
      <c r="L58" s="116"/>
      <c r="M58" s="116"/>
      <c r="N58" s="106"/>
      <c r="O58" s="106"/>
      <c r="P58" s="106"/>
    </row>
    <row r="59" spans="1:16" ht="12.75">
      <c r="A59" s="107"/>
      <c r="B59" s="108"/>
      <c r="C59" s="116"/>
      <c r="D59" s="128"/>
      <c r="E59" s="128"/>
      <c r="F59" s="128"/>
      <c r="G59" s="128"/>
      <c r="H59" s="128"/>
      <c r="I59" s="128"/>
      <c r="J59" s="128"/>
      <c r="K59" s="128"/>
      <c r="L59" s="116"/>
      <c r="M59" s="116"/>
      <c r="N59" s="106"/>
      <c r="O59" s="106"/>
      <c r="P59" s="106"/>
    </row>
    <row r="60" spans="1:16" s="10" customFormat="1" ht="24" customHeight="1">
      <c r="A60" s="117" t="s">
        <v>47</v>
      </c>
      <c r="B60" s="118" t="s">
        <v>49</v>
      </c>
      <c r="C60" s="121"/>
      <c r="D60" s="136"/>
      <c r="E60" s="136"/>
      <c r="F60" s="120"/>
      <c r="G60" s="121"/>
      <c r="H60" s="121" t="s">
        <v>69</v>
      </c>
      <c r="I60" s="120"/>
      <c r="J60" s="120"/>
      <c r="K60" s="120"/>
      <c r="L60" s="129"/>
      <c r="M60" s="129"/>
      <c r="N60" s="105"/>
      <c r="O60" s="105"/>
      <c r="P60" s="105"/>
    </row>
    <row r="61" spans="1:16" s="10" customFormat="1" ht="12.75">
      <c r="A61" s="107">
        <v>3</v>
      </c>
      <c r="B61" s="112" t="s">
        <v>23</v>
      </c>
      <c r="C61" s="144">
        <f>SUM(C62)</f>
        <v>9386761</v>
      </c>
      <c r="D61" s="142"/>
      <c r="E61" s="142"/>
      <c r="F61" s="142"/>
      <c r="G61" s="142"/>
      <c r="H61" s="141">
        <f>SUM(H62)</f>
        <v>9386761</v>
      </c>
      <c r="I61" s="142"/>
      <c r="J61" s="142"/>
      <c r="K61" s="142"/>
      <c r="L61" s="144">
        <f>SUM(L62)</f>
        <v>9432498</v>
      </c>
      <c r="M61" s="144">
        <f>SUM(M62)</f>
        <v>9478465</v>
      </c>
      <c r="N61" s="105"/>
      <c r="O61" s="105"/>
      <c r="P61" s="105"/>
    </row>
    <row r="62" spans="1:16" s="10" customFormat="1" ht="12.75">
      <c r="A62" s="107">
        <v>31</v>
      </c>
      <c r="B62" s="112" t="s">
        <v>24</v>
      </c>
      <c r="C62" s="145">
        <f>SUM(C63:C69)</f>
        <v>9386761</v>
      </c>
      <c r="D62" s="142"/>
      <c r="E62" s="142"/>
      <c r="F62" s="142"/>
      <c r="G62" s="142"/>
      <c r="H62" s="139">
        <f>SUM(H63:H68)</f>
        <v>9386761</v>
      </c>
      <c r="I62" s="142"/>
      <c r="J62" s="142"/>
      <c r="K62" s="142"/>
      <c r="L62" s="145">
        <f>SUM(L63:L69)</f>
        <v>9432498</v>
      </c>
      <c r="M62" s="145">
        <f>SUM(M63:M69)</f>
        <v>9478465</v>
      </c>
      <c r="N62" s="105"/>
      <c r="O62" s="105"/>
      <c r="P62" s="105"/>
    </row>
    <row r="63" spans="1:16" ht="12.75">
      <c r="A63" s="115">
        <v>311</v>
      </c>
      <c r="B63" s="108" t="s">
        <v>25</v>
      </c>
      <c r="C63" s="146">
        <f>H63</f>
        <v>7851984</v>
      </c>
      <c r="D63" s="143"/>
      <c r="E63" s="143"/>
      <c r="F63" s="143"/>
      <c r="G63" s="143"/>
      <c r="H63" s="140">
        <v>7851984</v>
      </c>
      <c r="I63" s="143"/>
      <c r="J63" s="143"/>
      <c r="K63" s="143"/>
      <c r="L63" s="146">
        <v>7891243</v>
      </c>
      <c r="M63" s="146">
        <v>7930700</v>
      </c>
      <c r="N63" s="106"/>
      <c r="O63" s="106"/>
      <c r="P63" s="106"/>
    </row>
    <row r="64" spans="1:16" ht="12.75">
      <c r="A64" s="115">
        <v>312</v>
      </c>
      <c r="B64" s="108" t="s">
        <v>26</v>
      </c>
      <c r="C64" s="146">
        <f>H64</f>
        <v>200000</v>
      </c>
      <c r="D64" s="143"/>
      <c r="E64" s="143"/>
      <c r="F64" s="143"/>
      <c r="G64" s="133"/>
      <c r="H64" s="140">
        <v>200000</v>
      </c>
      <c r="I64" s="143"/>
      <c r="J64" s="143"/>
      <c r="K64" s="143"/>
      <c r="L64" s="146">
        <v>200000</v>
      </c>
      <c r="M64" s="146">
        <v>200000</v>
      </c>
      <c r="N64" s="106"/>
      <c r="O64" s="106"/>
      <c r="P64" s="106"/>
    </row>
    <row r="65" spans="1:16" ht="12.75">
      <c r="A65" s="115">
        <v>313</v>
      </c>
      <c r="B65" s="108" t="s">
        <v>27</v>
      </c>
      <c r="C65" s="146">
        <f>H65</f>
        <v>1295577</v>
      </c>
      <c r="D65" s="143"/>
      <c r="E65" s="143"/>
      <c r="F65" s="143"/>
      <c r="G65" s="143"/>
      <c r="H65" s="140">
        <v>1295577</v>
      </c>
      <c r="I65" s="143"/>
      <c r="J65" s="143"/>
      <c r="K65" s="143"/>
      <c r="L65" s="146">
        <v>1302055</v>
      </c>
      <c r="M65" s="146">
        <v>1308565</v>
      </c>
      <c r="N65" s="106"/>
      <c r="O65" s="106"/>
      <c r="P65" s="106"/>
    </row>
    <row r="66" spans="1:16" s="10" customFormat="1" ht="12.75">
      <c r="A66" s="107">
        <v>32</v>
      </c>
      <c r="B66" s="112" t="s">
        <v>28</v>
      </c>
      <c r="C66" s="146"/>
      <c r="D66" s="142"/>
      <c r="E66" s="142"/>
      <c r="F66" s="142"/>
      <c r="G66" s="142"/>
      <c r="H66" s="140"/>
      <c r="I66" s="142"/>
      <c r="J66" s="142"/>
      <c r="K66" s="142"/>
      <c r="L66" s="146"/>
      <c r="M66" s="146"/>
      <c r="N66" s="105"/>
      <c r="O66" s="105"/>
      <c r="P66" s="105"/>
    </row>
    <row r="67" spans="1:16" ht="12.75">
      <c r="A67" s="115">
        <v>321</v>
      </c>
      <c r="B67" s="108" t="s">
        <v>29</v>
      </c>
      <c r="C67" s="116"/>
      <c r="D67" s="128"/>
      <c r="E67" s="128"/>
      <c r="F67" s="128"/>
      <c r="G67" s="128"/>
      <c r="H67" s="140"/>
      <c r="I67" s="128"/>
      <c r="J67" s="128"/>
      <c r="K67" s="128"/>
      <c r="L67" s="116"/>
      <c r="M67" s="116"/>
      <c r="N67" s="106"/>
      <c r="O67" s="106"/>
      <c r="P67" s="106"/>
    </row>
    <row r="68" spans="1:16" ht="12.75">
      <c r="A68" s="115">
        <v>322</v>
      </c>
      <c r="B68" s="108" t="s">
        <v>30</v>
      </c>
      <c r="C68" s="116">
        <v>39200</v>
      </c>
      <c r="D68" s="128"/>
      <c r="E68" s="128"/>
      <c r="F68" s="128"/>
      <c r="G68" s="128"/>
      <c r="H68" s="138">
        <v>39200</v>
      </c>
      <c r="I68" s="128"/>
      <c r="J68" s="128"/>
      <c r="K68" s="128"/>
      <c r="L68" s="116">
        <v>39200</v>
      </c>
      <c r="M68" s="116">
        <v>39200</v>
      </c>
      <c r="N68" s="106"/>
      <c r="O68" s="106"/>
      <c r="P68" s="106"/>
    </row>
    <row r="69" spans="1:16" ht="12.75">
      <c r="A69" s="115">
        <v>323</v>
      </c>
      <c r="B69" s="108" t="s">
        <v>31</v>
      </c>
      <c r="C69" s="116"/>
      <c r="D69" s="128"/>
      <c r="E69" s="128"/>
      <c r="F69" s="128"/>
      <c r="G69" s="128"/>
      <c r="H69" s="138"/>
      <c r="I69" s="128"/>
      <c r="J69" s="128"/>
      <c r="K69" s="128"/>
      <c r="L69" s="116"/>
      <c r="M69" s="116"/>
      <c r="N69" s="106"/>
      <c r="O69" s="106"/>
      <c r="P69" s="106"/>
    </row>
    <row r="70" spans="1:16" ht="12.75">
      <c r="A70" s="115">
        <v>329</v>
      </c>
      <c r="B70" s="108" t="s">
        <v>32</v>
      </c>
      <c r="C70" s="116"/>
      <c r="D70" s="128"/>
      <c r="E70" s="128"/>
      <c r="F70" s="128"/>
      <c r="G70" s="128"/>
      <c r="H70" s="128"/>
      <c r="I70" s="128"/>
      <c r="J70" s="128"/>
      <c r="K70" s="128"/>
      <c r="L70" s="116"/>
      <c r="M70" s="116"/>
      <c r="N70" s="106"/>
      <c r="O70" s="106"/>
      <c r="P70" s="106"/>
    </row>
    <row r="71" spans="1:16" s="10" customFormat="1" ht="12.75">
      <c r="A71" s="107">
        <v>34</v>
      </c>
      <c r="B71" s="112" t="s">
        <v>33</v>
      </c>
      <c r="C71" s="114"/>
      <c r="D71" s="127"/>
      <c r="E71" s="127"/>
      <c r="F71" s="127"/>
      <c r="G71" s="127"/>
      <c r="H71" s="127"/>
      <c r="I71" s="127"/>
      <c r="J71" s="127"/>
      <c r="K71" s="127"/>
      <c r="L71" s="114"/>
      <c r="M71" s="114"/>
      <c r="N71" s="105"/>
      <c r="O71" s="105"/>
      <c r="P71" s="105"/>
    </row>
    <row r="72" spans="1:16" ht="12.75">
      <c r="A72" s="115">
        <v>343</v>
      </c>
      <c r="B72" s="108" t="s">
        <v>34</v>
      </c>
      <c r="C72" s="116"/>
      <c r="D72" s="128"/>
      <c r="E72" s="128"/>
      <c r="F72" s="128"/>
      <c r="G72" s="128"/>
      <c r="H72" s="128"/>
      <c r="I72" s="128"/>
      <c r="J72" s="128"/>
      <c r="K72" s="128"/>
      <c r="L72" s="116"/>
      <c r="M72" s="116"/>
      <c r="N72" s="106"/>
      <c r="O72" s="106"/>
      <c r="P72" s="106"/>
    </row>
    <row r="73" spans="1:16" ht="12.75">
      <c r="A73" s="107"/>
      <c r="B73" s="108"/>
      <c r="C73" s="116"/>
      <c r="D73" s="128"/>
      <c r="E73" s="128"/>
      <c r="F73" s="128"/>
      <c r="G73" s="128"/>
      <c r="H73" s="128"/>
      <c r="I73" s="128"/>
      <c r="J73" s="128"/>
      <c r="K73" s="128"/>
      <c r="L73" s="116"/>
      <c r="M73" s="116"/>
      <c r="N73" s="106"/>
      <c r="O73" s="106"/>
      <c r="P73" s="106"/>
    </row>
    <row r="74" spans="1:16" s="10" customFormat="1" ht="12.75">
      <c r="A74" s="117" t="s">
        <v>70</v>
      </c>
      <c r="B74" s="118" t="s">
        <v>49</v>
      </c>
      <c r="C74" s="121"/>
      <c r="D74" s="120"/>
      <c r="E74" s="120"/>
      <c r="F74" s="120"/>
      <c r="G74" s="120"/>
      <c r="H74" s="121" t="s">
        <v>66</v>
      </c>
      <c r="I74" s="120"/>
      <c r="J74" s="120"/>
      <c r="K74" s="120"/>
      <c r="L74" s="121" t="s">
        <v>66</v>
      </c>
      <c r="M74" s="121" t="s">
        <v>66</v>
      </c>
      <c r="N74" s="105"/>
      <c r="O74" s="105"/>
      <c r="P74" s="105"/>
    </row>
    <row r="75" spans="1:16" s="10" customFormat="1" ht="12.75">
      <c r="A75" s="107">
        <v>3</v>
      </c>
      <c r="B75" s="112" t="s">
        <v>23</v>
      </c>
      <c r="C75" s="114">
        <f>SUM(C81:C88)</f>
        <v>13000</v>
      </c>
      <c r="D75" s="127"/>
      <c r="E75" s="127">
        <f>SUM(E81:E88)</f>
        <v>13000</v>
      </c>
      <c r="F75" s="127"/>
      <c r="G75" s="127"/>
      <c r="H75" s="127"/>
      <c r="I75" s="127"/>
      <c r="J75" s="127"/>
      <c r="K75" s="127"/>
      <c r="L75" s="114">
        <f>SUM(L81:L88)</f>
        <v>63000</v>
      </c>
      <c r="M75" s="114">
        <f>SUM(M81:M88)</f>
        <v>63000</v>
      </c>
      <c r="N75" s="105"/>
      <c r="O75" s="105"/>
      <c r="P75" s="105"/>
    </row>
    <row r="76" spans="1:16" s="10" customFormat="1" ht="12.75">
      <c r="A76" s="107">
        <v>31</v>
      </c>
      <c r="B76" s="112" t="s">
        <v>24</v>
      </c>
      <c r="C76" s="114"/>
      <c r="D76" s="127"/>
      <c r="E76" s="127"/>
      <c r="F76" s="127"/>
      <c r="G76" s="127"/>
      <c r="H76" s="127"/>
      <c r="I76" s="127"/>
      <c r="J76" s="127"/>
      <c r="K76" s="127"/>
      <c r="L76" s="114"/>
      <c r="M76" s="114"/>
      <c r="N76" s="105"/>
      <c r="O76" s="105"/>
      <c r="P76" s="105"/>
    </row>
    <row r="77" spans="1:16" ht="12.75">
      <c r="A77" s="115">
        <v>311</v>
      </c>
      <c r="B77" s="108" t="s">
        <v>25</v>
      </c>
      <c r="C77" s="116"/>
      <c r="D77" s="128"/>
      <c r="E77" s="128"/>
      <c r="F77" s="128"/>
      <c r="G77" s="128"/>
      <c r="H77" s="128"/>
      <c r="I77" s="128"/>
      <c r="J77" s="128"/>
      <c r="K77" s="128"/>
      <c r="L77" s="116"/>
      <c r="M77" s="116"/>
      <c r="N77" s="106"/>
      <c r="O77" s="106"/>
      <c r="P77" s="106"/>
    </row>
    <row r="78" spans="1:16" ht="12.75">
      <c r="A78" s="115">
        <v>312</v>
      </c>
      <c r="B78" s="108" t="s">
        <v>26</v>
      </c>
      <c r="C78" s="116"/>
      <c r="D78" s="128"/>
      <c r="E78" s="128"/>
      <c r="F78" s="128"/>
      <c r="G78" s="128"/>
      <c r="H78" s="128"/>
      <c r="I78" s="128"/>
      <c r="J78" s="128"/>
      <c r="K78" s="128"/>
      <c r="L78" s="116"/>
      <c r="M78" s="116"/>
      <c r="N78" s="106"/>
      <c r="O78" s="106"/>
      <c r="P78" s="106"/>
    </row>
    <row r="79" spans="1:16" ht="12.75">
      <c r="A79" s="115">
        <v>313</v>
      </c>
      <c r="B79" s="108" t="s">
        <v>27</v>
      </c>
      <c r="C79" s="116"/>
      <c r="D79" s="128"/>
      <c r="E79" s="128"/>
      <c r="F79" s="128"/>
      <c r="G79" s="128"/>
      <c r="H79" s="128"/>
      <c r="I79" s="128"/>
      <c r="J79" s="128"/>
      <c r="K79" s="128"/>
      <c r="L79" s="116"/>
      <c r="M79" s="116"/>
      <c r="N79" s="106"/>
      <c r="O79" s="106"/>
      <c r="P79" s="106"/>
    </row>
    <row r="80" spans="1:16" s="10" customFormat="1" ht="12.75">
      <c r="A80" s="107">
        <v>32</v>
      </c>
      <c r="B80" s="112" t="s">
        <v>28</v>
      </c>
      <c r="C80" s="114"/>
      <c r="D80" s="127"/>
      <c r="E80" s="127"/>
      <c r="F80" s="127"/>
      <c r="G80" s="127"/>
      <c r="H80" s="127"/>
      <c r="I80" s="127"/>
      <c r="J80" s="127"/>
      <c r="K80" s="127"/>
      <c r="L80" s="114"/>
      <c r="M80" s="114"/>
      <c r="N80" s="105"/>
      <c r="O80" s="105"/>
      <c r="P80" s="105"/>
    </row>
    <row r="81" spans="1:16" ht="12.75">
      <c r="A81" s="115">
        <v>321</v>
      </c>
      <c r="B81" s="108" t="s">
        <v>29</v>
      </c>
      <c r="C81" s="116">
        <v>7500</v>
      </c>
      <c r="D81" s="128"/>
      <c r="E81" s="128">
        <v>7500</v>
      </c>
      <c r="F81" s="128"/>
      <c r="G81" s="128"/>
      <c r="H81" s="128"/>
      <c r="I81" s="128"/>
      <c r="J81" s="128"/>
      <c r="K81" s="128"/>
      <c r="L81" s="116">
        <v>57500</v>
      </c>
      <c r="M81" s="116">
        <v>57500</v>
      </c>
      <c r="N81" s="106"/>
      <c r="O81" s="106"/>
      <c r="P81" s="106"/>
    </row>
    <row r="82" spans="1:16" ht="12.75">
      <c r="A82" s="115">
        <v>322</v>
      </c>
      <c r="B82" s="108" t="s">
        <v>30</v>
      </c>
      <c r="C82" s="116"/>
      <c r="D82" s="128"/>
      <c r="E82" s="128"/>
      <c r="F82" s="128"/>
      <c r="G82" s="128"/>
      <c r="H82" s="128"/>
      <c r="I82" s="128"/>
      <c r="J82" s="128"/>
      <c r="K82" s="128"/>
      <c r="L82" s="116"/>
      <c r="M82" s="116"/>
      <c r="N82" s="106"/>
      <c r="O82" s="106"/>
      <c r="P82" s="106"/>
    </row>
    <row r="83" spans="1:16" ht="12.75">
      <c r="A83" s="115">
        <v>323</v>
      </c>
      <c r="B83" s="108" t="s">
        <v>31</v>
      </c>
      <c r="C83" s="116">
        <v>5500</v>
      </c>
      <c r="D83" s="128"/>
      <c r="E83" s="128">
        <v>5500</v>
      </c>
      <c r="F83" s="128"/>
      <c r="G83" s="128"/>
      <c r="H83" s="128"/>
      <c r="I83" s="128"/>
      <c r="J83" s="128"/>
      <c r="K83" s="128"/>
      <c r="L83" s="116">
        <v>5500</v>
      </c>
      <c r="M83" s="116">
        <v>5500</v>
      </c>
      <c r="N83" s="106"/>
      <c r="O83" s="106"/>
      <c r="P83" s="106"/>
    </row>
    <row r="84" spans="1:16" ht="12.75">
      <c r="A84" s="115">
        <v>329</v>
      </c>
      <c r="B84" s="108" t="s">
        <v>32</v>
      </c>
      <c r="C84" s="116"/>
      <c r="D84" s="128"/>
      <c r="E84" s="128"/>
      <c r="F84" s="128"/>
      <c r="G84" s="128"/>
      <c r="H84" s="128"/>
      <c r="I84" s="128"/>
      <c r="J84" s="128"/>
      <c r="K84" s="128"/>
      <c r="L84" s="116"/>
      <c r="M84" s="116"/>
      <c r="N84" s="106"/>
      <c r="O84" s="106"/>
      <c r="P84" s="106"/>
    </row>
    <row r="85" spans="1:16" s="10" customFormat="1" ht="12.75">
      <c r="A85" s="107">
        <v>34</v>
      </c>
      <c r="B85" s="112" t="s">
        <v>33</v>
      </c>
      <c r="C85" s="130"/>
      <c r="D85" s="127"/>
      <c r="E85" s="127"/>
      <c r="F85" s="127"/>
      <c r="G85" s="127"/>
      <c r="H85" s="127"/>
      <c r="I85" s="127"/>
      <c r="J85" s="127"/>
      <c r="K85" s="127"/>
      <c r="L85" s="130"/>
      <c r="M85" s="130"/>
      <c r="N85" s="105"/>
      <c r="O85" s="105"/>
      <c r="P85" s="105"/>
    </row>
    <row r="86" spans="1:16" ht="12.75">
      <c r="A86" s="115">
        <v>343</v>
      </c>
      <c r="B86" s="108" t="s">
        <v>34</v>
      </c>
      <c r="C86" s="131"/>
      <c r="D86" s="128"/>
      <c r="E86" s="128"/>
      <c r="F86" s="128"/>
      <c r="G86" s="128"/>
      <c r="H86" s="128"/>
      <c r="I86" s="128"/>
      <c r="J86" s="128"/>
      <c r="K86" s="128"/>
      <c r="L86" s="131"/>
      <c r="M86" s="131"/>
      <c r="N86" s="106"/>
      <c r="O86" s="106"/>
      <c r="P86" s="106"/>
    </row>
    <row r="87" spans="1:16" s="10" customFormat="1" ht="25.5">
      <c r="A87" s="107">
        <v>4</v>
      </c>
      <c r="B87" s="112" t="s">
        <v>38</v>
      </c>
      <c r="C87" s="130"/>
      <c r="D87" s="127"/>
      <c r="E87" s="127"/>
      <c r="F87" s="127"/>
      <c r="G87" s="127"/>
      <c r="H87" s="127"/>
      <c r="I87" s="127"/>
      <c r="J87" s="127"/>
      <c r="K87" s="127"/>
      <c r="L87" s="130"/>
      <c r="M87" s="130"/>
      <c r="N87" s="105"/>
      <c r="O87" s="105"/>
      <c r="P87" s="105"/>
    </row>
    <row r="88" spans="1:16" s="10" customFormat="1" ht="25.5">
      <c r="A88" s="107">
        <v>42</v>
      </c>
      <c r="B88" s="112" t="s">
        <v>39</v>
      </c>
      <c r="C88" s="130"/>
      <c r="D88" s="127"/>
      <c r="E88" s="127"/>
      <c r="F88" s="127"/>
      <c r="G88" s="127"/>
      <c r="H88" s="127"/>
      <c r="I88" s="127"/>
      <c r="J88" s="127"/>
      <c r="K88" s="127"/>
      <c r="L88" s="130"/>
      <c r="M88" s="130"/>
      <c r="N88" s="105"/>
      <c r="O88" s="105"/>
      <c r="P88" s="105"/>
    </row>
    <row r="89" spans="1:16" ht="12.75">
      <c r="A89" s="115">
        <v>422</v>
      </c>
      <c r="B89" s="108" t="s">
        <v>37</v>
      </c>
      <c r="C89" s="131"/>
      <c r="D89" s="128"/>
      <c r="E89" s="128"/>
      <c r="F89" s="128"/>
      <c r="G89" s="128"/>
      <c r="H89" s="128"/>
      <c r="I89" s="128"/>
      <c r="J89" s="128"/>
      <c r="K89" s="128"/>
      <c r="L89" s="131"/>
      <c r="M89" s="131"/>
      <c r="N89" s="106"/>
      <c r="O89" s="106"/>
      <c r="P89" s="106"/>
    </row>
    <row r="90" spans="1:16" ht="25.5">
      <c r="A90" s="115">
        <v>424</v>
      </c>
      <c r="B90" s="108" t="s">
        <v>41</v>
      </c>
      <c r="C90" s="131"/>
      <c r="D90" s="128"/>
      <c r="E90" s="128"/>
      <c r="F90" s="128"/>
      <c r="G90" s="128"/>
      <c r="H90" s="128"/>
      <c r="I90" s="128"/>
      <c r="J90" s="128"/>
      <c r="K90" s="128"/>
      <c r="L90" s="131"/>
      <c r="M90" s="131"/>
      <c r="N90" s="106"/>
      <c r="O90" s="106"/>
      <c r="P90" s="106"/>
    </row>
    <row r="91" spans="1:16" ht="12.75">
      <c r="A91" s="107"/>
      <c r="B91" s="108"/>
      <c r="C91" s="116"/>
      <c r="D91" s="128"/>
      <c r="E91" s="128"/>
      <c r="F91" s="128"/>
      <c r="G91" s="128"/>
      <c r="H91" s="128"/>
      <c r="I91" s="128"/>
      <c r="J91" s="128"/>
      <c r="K91" s="128"/>
      <c r="L91" s="116"/>
      <c r="M91" s="116"/>
      <c r="N91" s="106"/>
      <c r="O91" s="106"/>
      <c r="P91" s="106"/>
    </row>
    <row r="92" spans="1:16" s="10" customFormat="1" ht="12.75" customHeight="1">
      <c r="A92" s="117" t="s">
        <v>47</v>
      </c>
      <c r="B92" s="118" t="s">
        <v>49</v>
      </c>
      <c r="C92" s="120" t="s">
        <v>67</v>
      </c>
      <c r="D92" s="120"/>
      <c r="E92" s="120"/>
      <c r="F92" s="120"/>
      <c r="G92" s="120"/>
      <c r="H92" s="120" t="s">
        <v>67</v>
      </c>
      <c r="I92" s="120"/>
      <c r="J92" s="120"/>
      <c r="K92" s="120"/>
      <c r="L92" s="120" t="s">
        <v>67</v>
      </c>
      <c r="M92" s="120" t="s">
        <v>67</v>
      </c>
      <c r="N92" s="105"/>
      <c r="O92" s="105"/>
      <c r="P92" s="105"/>
    </row>
    <row r="93" spans="1:16" s="10" customFormat="1" ht="12.75">
      <c r="A93" s="107">
        <v>3</v>
      </c>
      <c r="B93" s="112" t="s">
        <v>23</v>
      </c>
      <c r="C93" s="114">
        <v>4000</v>
      </c>
      <c r="D93" s="127"/>
      <c r="E93" s="127"/>
      <c r="F93" s="127"/>
      <c r="G93" s="127"/>
      <c r="H93" s="127">
        <v>4000</v>
      </c>
      <c r="I93" s="127"/>
      <c r="J93" s="127"/>
      <c r="K93" s="127"/>
      <c r="L93" s="114">
        <v>12000</v>
      </c>
      <c r="M93" s="114">
        <v>12000</v>
      </c>
      <c r="N93" s="105"/>
      <c r="O93" s="105"/>
      <c r="P93" s="105"/>
    </row>
    <row r="94" spans="1:16" s="10" customFormat="1" ht="12.75">
      <c r="A94" s="107">
        <v>31</v>
      </c>
      <c r="B94" s="112" t="s">
        <v>24</v>
      </c>
      <c r="C94" s="114">
        <v>4000</v>
      </c>
      <c r="D94" s="127"/>
      <c r="E94" s="127"/>
      <c r="F94" s="127"/>
      <c r="G94" s="127"/>
      <c r="H94" s="127">
        <v>4000</v>
      </c>
      <c r="I94" s="127"/>
      <c r="J94" s="127"/>
      <c r="K94" s="127"/>
      <c r="L94" s="114">
        <v>12000</v>
      </c>
      <c r="M94" s="114">
        <v>12000</v>
      </c>
      <c r="N94" s="105"/>
      <c r="O94" s="105"/>
      <c r="P94" s="105"/>
    </row>
    <row r="95" spans="1:16" ht="12.75">
      <c r="A95" s="115">
        <v>311</v>
      </c>
      <c r="B95" s="108" t="s">
        <v>25</v>
      </c>
      <c r="C95" s="116"/>
      <c r="D95" s="128"/>
      <c r="E95" s="128"/>
      <c r="F95" s="128"/>
      <c r="G95" s="128"/>
      <c r="H95" s="128"/>
      <c r="I95" s="128"/>
      <c r="J95" s="128"/>
      <c r="K95" s="128"/>
      <c r="L95" s="116"/>
      <c r="M95" s="116"/>
      <c r="N95" s="106"/>
      <c r="O95" s="106"/>
      <c r="P95" s="106"/>
    </row>
    <row r="96" spans="1:16" ht="12.75">
      <c r="A96" s="115">
        <v>312</v>
      </c>
      <c r="B96" s="108" t="s">
        <v>26</v>
      </c>
      <c r="C96" s="116"/>
      <c r="D96" s="128"/>
      <c r="E96" s="128"/>
      <c r="F96" s="128"/>
      <c r="G96" s="128"/>
      <c r="H96" s="128"/>
      <c r="I96" s="128"/>
      <c r="J96" s="128"/>
      <c r="K96" s="128"/>
      <c r="L96" s="116"/>
      <c r="M96" s="116"/>
      <c r="N96" s="106"/>
      <c r="O96" s="106"/>
      <c r="P96" s="106"/>
    </row>
    <row r="97" spans="1:16" ht="12.75">
      <c r="A97" s="115">
        <v>313</v>
      </c>
      <c r="B97" s="108" t="s">
        <v>27</v>
      </c>
      <c r="C97" s="116"/>
      <c r="D97" s="128"/>
      <c r="E97" s="128"/>
      <c r="F97" s="128"/>
      <c r="G97" s="128"/>
      <c r="H97" s="128"/>
      <c r="I97" s="128"/>
      <c r="J97" s="128"/>
      <c r="K97" s="128"/>
      <c r="L97" s="116"/>
      <c r="M97" s="116"/>
      <c r="N97" s="106"/>
      <c r="O97" s="106"/>
      <c r="P97" s="106"/>
    </row>
    <row r="98" spans="1:16" s="10" customFormat="1" ht="12.75">
      <c r="A98" s="107">
        <v>32</v>
      </c>
      <c r="B98" s="112" t="s">
        <v>28</v>
      </c>
      <c r="C98" s="114">
        <v>4000</v>
      </c>
      <c r="D98" s="127"/>
      <c r="E98" s="127"/>
      <c r="F98" s="127"/>
      <c r="G98" s="127"/>
      <c r="H98" s="127">
        <v>4000</v>
      </c>
      <c r="I98" s="127"/>
      <c r="J98" s="127"/>
      <c r="K98" s="127"/>
      <c r="L98" s="114">
        <v>12000</v>
      </c>
      <c r="M98" s="114">
        <v>12000</v>
      </c>
      <c r="N98" s="105"/>
      <c r="O98" s="105"/>
      <c r="P98" s="105"/>
    </row>
    <row r="99" spans="1:16" ht="12.75">
      <c r="A99" s="115">
        <v>321</v>
      </c>
      <c r="B99" s="108" t="s">
        <v>29</v>
      </c>
      <c r="C99" s="116"/>
      <c r="D99" s="128"/>
      <c r="E99" s="128"/>
      <c r="F99" s="128"/>
      <c r="G99" s="128"/>
      <c r="H99" s="128"/>
      <c r="I99" s="128"/>
      <c r="J99" s="128"/>
      <c r="K99" s="128"/>
      <c r="L99" s="116"/>
      <c r="M99" s="116"/>
      <c r="N99" s="106"/>
      <c r="O99" s="106"/>
      <c r="P99" s="106"/>
    </row>
    <row r="100" spans="1:16" ht="12.75">
      <c r="A100" s="115">
        <v>322</v>
      </c>
      <c r="B100" s="108" t="s">
        <v>30</v>
      </c>
      <c r="C100" s="116">
        <v>4000</v>
      </c>
      <c r="D100" s="128"/>
      <c r="E100" s="128"/>
      <c r="F100" s="128"/>
      <c r="G100" s="128"/>
      <c r="H100" s="128">
        <v>4000</v>
      </c>
      <c r="I100" s="128"/>
      <c r="J100" s="128"/>
      <c r="K100" s="128"/>
      <c r="L100" s="116">
        <v>12000</v>
      </c>
      <c r="M100" s="116">
        <v>12000</v>
      </c>
      <c r="N100" s="106"/>
      <c r="O100" s="106"/>
      <c r="P100" s="106"/>
    </row>
    <row r="101" spans="1:16" ht="12.75">
      <c r="A101" s="115">
        <v>323</v>
      </c>
      <c r="B101" s="108" t="s">
        <v>31</v>
      </c>
      <c r="C101" s="116"/>
      <c r="D101" s="128"/>
      <c r="E101" s="128"/>
      <c r="F101" s="128"/>
      <c r="G101" s="128"/>
      <c r="H101" s="128"/>
      <c r="I101" s="128"/>
      <c r="J101" s="128"/>
      <c r="K101" s="128"/>
      <c r="L101" s="116"/>
      <c r="M101" s="116"/>
      <c r="N101" s="106"/>
      <c r="O101" s="106"/>
      <c r="P101" s="106"/>
    </row>
    <row r="102" spans="1:16" ht="12.75">
      <c r="A102" s="115">
        <v>329</v>
      </c>
      <c r="B102" s="108" t="s">
        <v>32</v>
      </c>
      <c r="C102" s="116"/>
      <c r="D102" s="128"/>
      <c r="E102" s="128"/>
      <c r="F102" s="128"/>
      <c r="G102" s="128"/>
      <c r="H102" s="128"/>
      <c r="I102" s="128"/>
      <c r="J102" s="128"/>
      <c r="K102" s="128"/>
      <c r="L102" s="116"/>
      <c r="M102" s="116"/>
      <c r="N102" s="106"/>
      <c r="O102" s="106"/>
      <c r="P102" s="106"/>
    </row>
    <row r="103" spans="1:16" s="10" customFormat="1" ht="12.75">
      <c r="A103" s="107">
        <v>34</v>
      </c>
      <c r="B103" s="112" t="s">
        <v>33</v>
      </c>
      <c r="C103" s="114"/>
      <c r="D103" s="127"/>
      <c r="E103" s="127"/>
      <c r="F103" s="127"/>
      <c r="G103" s="127"/>
      <c r="H103" s="127"/>
      <c r="I103" s="127"/>
      <c r="J103" s="127"/>
      <c r="K103" s="127"/>
      <c r="L103" s="114"/>
      <c r="M103" s="114"/>
      <c r="N103" s="105"/>
      <c r="O103" s="105"/>
      <c r="P103" s="105"/>
    </row>
    <row r="104" spans="1:16" ht="12.75">
      <c r="A104" s="115">
        <v>343</v>
      </c>
      <c r="B104" s="108" t="s">
        <v>34</v>
      </c>
      <c r="C104" s="116"/>
      <c r="D104" s="128"/>
      <c r="E104" s="128"/>
      <c r="F104" s="128"/>
      <c r="G104" s="128"/>
      <c r="H104" s="128"/>
      <c r="I104" s="128"/>
      <c r="J104" s="128"/>
      <c r="K104" s="128"/>
      <c r="L104" s="116"/>
      <c r="M104" s="116"/>
      <c r="N104" s="106"/>
      <c r="O104" s="106"/>
      <c r="P104" s="106"/>
    </row>
    <row r="105" spans="1:16" s="10" customFormat="1" ht="12.75">
      <c r="A105" s="107">
        <v>38</v>
      </c>
      <c r="B105" s="112" t="s">
        <v>35</v>
      </c>
      <c r="C105" s="114"/>
      <c r="D105" s="127"/>
      <c r="E105" s="127"/>
      <c r="F105" s="127"/>
      <c r="G105" s="127"/>
      <c r="H105" s="127"/>
      <c r="I105" s="127"/>
      <c r="J105" s="127"/>
      <c r="K105" s="127"/>
      <c r="L105" s="114"/>
      <c r="M105" s="114"/>
      <c r="N105" s="105"/>
      <c r="O105" s="105"/>
      <c r="P105" s="105"/>
    </row>
    <row r="106" spans="1:16" ht="12.75">
      <c r="A106" s="115">
        <v>381</v>
      </c>
      <c r="B106" s="108" t="s">
        <v>36</v>
      </c>
      <c r="C106" s="116"/>
      <c r="D106" s="128"/>
      <c r="E106" s="128"/>
      <c r="F106" s="128"/>
      <c r="G106" s="128"/>
      <c r="H106" s="128"/>
      <c r="I106" s="128"/>
      <c r="J106" s="128"/>
      <c r="K106" s="128"/>
      <c r="L106" s="116"/>
      <c r="M106" s="116"/>
      <c r="N106" s="106"/>
      <c r="O106" s="106"/>
      <c r="P106" s="106"/>
    </row>
    <row r="107" spans="1:16" s="10" customFormat="1" ht="25.5">
      <c r="A107" s="107">
        <v>4</v>
      </c>
      <c r="B107" s="112" t="s">
        <v>38</v>
      </c>
      <c r="C107" s="114"/>
      <c r="D107" s="127"/>
      <c r="E107" s="127"/>
      <c r="F107" s="127"/>
      <c r="G107" s="127"/>
      <c r="H107" s="127"/>
      <c r="I107" s="127"/>
      <c r="J107" s="127"/>
      <c r="K107" s="127"/>
      <c r="L107" s="114"/>
      <c r="M107" s="114"/>
      <c r="N107" s="105"/>
      <c r="O107" s="105"/>
      <c r="P107" s="105"/>
    </row>
    <row r="108" spans="1:16" s="10" customFormat="1" ht="25.5">
      <c r="A108" s="107">
        <v>42</v>
      </c>
      <c r="B108" s="112" t="s">
        <v>39</v>
      </c>
      <c r="C108" s="114"/>
      <c r="D108" s="127"/>
      <c r="E108" s="127"/>
      <c r="F108" s="127"/>
      <c r="G108" s="127"/>
      <c r="H108" s="127"/>
      <c r="I108" s="127"/>
      <c r="J108" s="127"/>
      <c r="K108" s="127"/>
      <c r="L108" s="114"/>
      <c r="M108" s="114"/>
      <c r="N108" s="105"/>
      <c r="O108" s="105"/>
      <c r="P108" s="105"/>
    </row>
    <row r="109" spans="1:16" ht="12.75" customHeight="1">
      <c r="A109" s="115">
        <v>422</v>
      </c>
      <c r="B109" s="108" t="s">
        <v>37</v>
      </c>
      <c r="C109" s="116"/>
      <c r="D109" s="128"/>
      <c r="E109" s="128"/>
      <c r="F109" s="128"/>
      <c r="G109" s="128"/>
      <c r="H109" s="128"/>
      <c r="I109" s="128"/>
      <c r="J109" s="128"/>
      <c r="K109" s="128"/>
      <c r="L109" s="116"/>
      <c r="M109" s="116"/>
      <c r="N109" s="106"/>
      <c r="O109" s="106"/>
      <c r="P109" s="106"/>
    </row>
    <row r="110" spans="1:16" ht="25.5">
      <c r="A110" s="115">
        <v>424</v>
      </c>
      <c r="B110" s="108" t="s">
        <v>41</v>
      </c>
      <c r="C110" s="116"/>
      <c r="D110" s="128"/>
      <c r="E110" s="128"/>
      <c r="F110" s="128"/>
      <c r="G110" s="128"/>
      <c r="H110" s="128"/>
      <c r="I110" s="128"/>
      <c r="J110" s="128"/>
      <c r="K110" s="128"/>
      <c r="L110" s="116"/>
      <c r="M110" s="116"/>
      <c r="N110" s="106"/>
      <c r="O110" s="106"/>
      <c r="P110" s="106"/>
    </row>
    <row r="111" spans="1:16" ht="12.75">
      <c r="A111" s="107"/>
      <c r="B111" s="108"/>
      <c r="C111" s="116"/>
      <c r="D111" s="128"/>
      <c r="E111" s="128"/>
      <c r="F111" s="128"/>
      <c r="G111" s="128"/>
      <c r="H111" s="128"/>
      <c r="I111" s="128"/>
      <c r="J111" s="128"/>
      <c r="K111" s="128"/>
      <c r="L111" s="116"/>
      <c r="M111" s="116"/>
      <c r="N111" s="106"/>
      <c r="O111" s="106"/>
      <c r="P111" s="106"/>
    </row>
    <row r="112" spans="1:16" s="10" customFormat="1" ht="33.75">
      <c r="A112" s="117" t="s">
        <v>50</v>
      </c>
      <c r="B112" s="118" t="s">
        <v>51</v>
      </c>
      <c r="C112" s="135" t="s">
        <v>68</v>
      </c>
      <c r="D112" s="134"/>
      <c r="E112" s="134" t="s">
        <v>68</v>
      </c>
      <c r="F112" s="120"/>
      <c r="G112" s="120"/>
      <c r="H112" s="120"/>
      <c r="I112" s="120"/>
      <c r="J112" s="120"/>
      <c r="K112" s="120"/>
      <c r="L112" s="135" t="s">
        <v>68</v>
      </c>
      <c r="M112" s="135" t="s">
        <v>68</v>
      </c>
      <c r="N112" s="105"/>
      <c r="O112" s="105"/>
      <c r="P112" s="105"/>
    </row>
    <row r="113" spans="1:16" s="10" customFormat="1" ht="12.75">
      <c r="A113" s="107">
        <v>3</v>
      </c>
      <c r="B113" s="112" t="s">
        <v>23</v>
      </c>
      <c r="C113" s="114">
        <f>SUM(C118,C125)</f>
        <v>1058500</v>
      </c>
      <c r="D113" s="127"/>
      <c r="E113" s="127">
        <f>SUM(E118,E125)</f>
        <v>28500</v>
      </c>
      <c r="F113" s="127"/>
      <c r="G113" s="127"/>
      <c r="H113" s="127"/>
      <c r="I113" s="127">
        <v>1030000</v>
      </c>
      <c r="J113" s="127"/>
      <c r="K113" s="127"/>
      <c r="L113" s="114">
        <v>43500</v>
      </c>
      <c r="M113" s="114">
        <v>43500</v>
      </c>
      <c r="N113" s="105"/>
      <c r="O113" s="105"/>
      <c r="P113" s="105"/>
    </row>
    <row r="114" spans="1:16" s="10" customFormat="1" ht="12.75">
      <c r="A114" s="107">
        <v>31</v>
      </c>
      <c r="B114" s="112" t="s">
        <v>24</v>
      </c>
      <c r="C114" s="114"/>
      <c r="D114" s="127"/>
      <c r="E114" s="127"/>
      <c r="F114" s="127"/>
      <c r="G114" s="127"/>
      <c r="H114" s="127"/>
      <c r="I114" s="127"/>
      <c r="J114" s="127"/>
      <c r="K114" s="127"/>
      <c r="L114" s="114"/>
      <c r="M114" s="114"/>
      <c r="N114" s="105"/>
      <c r="O114" s="105"/>
      <c r="P114" s="105"/>
    </row>
    <row r="115" spans="1:16" ht="12.75">
      <c r="A115" s="115">
        <v>311</v>
      </c>
      <c r="B115" s="108" t="s">
        <v>25</v>
      </c>
      <c r="C115" s="116"/>
      <c r="D115" s="128"/>
      <c r="E115" s="128"/>
      <c r="F115" s="128"/>
      <c r="G115" s="128"/>
      <c r="H115" s="128"/>
      <c r="I115" s="128"/>
      <c r="J115" s="128"/>
      <c r="K115" s="128"/>
      <c r="L115" s="116"/>
      <c r="M115" s="116"/>
      <c r="N115" s="106"/>
      <c r="O115" s="106"/>
      <c r="P115" s="106"/>
    </row>
    <row r="116" spans="1:16" ht="12.75">
      <c r="A116" s="115">
        <v>312</v>
      </c>
      <c r="B116" s="108" t="s">
        <v>26</v>
      </c>
      <c r="C116" s="116"/>
      <c r="D116" s="128"/>
      <c r="E116" s="128"/>
      <c r="F116" s="128"/>
      <c r="G116" s="128"/>
      <c r="H116" s="128"/>
      <c r="I116" s="128"/>
      <c r="J116" s="128"/>
      <c r="K116" s="128"/>
      <c r="L116" s="116"/>
      <c r="M116" s="116"/>
      <c r="N116" s="106"/>
      <c r="O116" s="106"/>
      <c r="P116" s="106"/>
    </row>
    <row r="117" spans="1:16" ht="12.75">
      <c r="A117" s="115">
        <v>313</v>
      </c>
      <c r="B117" s="108" t="s">
        <v>27</v>
      </c>
      <c r="C117" s="116"/>
      <c r="D117" s="128"/>
      <c r="E117" s="128"/>
      <c r="F117" s="128"/>
      <c r="G117" s="128"/>
      <c r="H117" s="128"/>
      <c r="I117" s="128"/>
      <c r="J117" s="128"/>
      <c r="K117" s="128"/>
      <c r="L117" s="116"/>
      <c r="M117" s="116"/>
      <c r="N117" s="106"/>
      <c r="O117" s="106"/>
      <c r="P117" s="106"/>
    </row>
    <row r="118" spans="1:16" s="10" customFormat="1" ht="12.75">
      <c r="A118" s="107">
        <v>32</v>
      </c>
      <c r="B118" s="112" t="s">
        <v>28</v>
      </c>
      <c r="C118" s="114">
        <v>1030000</v>
      </c>
      <c r="D118" s="127"/>
      <c r="E118" s="127">
        <f>SUM(E119:E122)</f>
        <v>0</v>
      </c>
      <c r="F118" s="127"/>
      <c r="G118" s="127"/>
      <c r="H118" s="127"/>
      <c r="I118" s="127">
        <v>1030000</v>
      </c>
      <c r="J118" s="127"/>
      <c r="K118" s="127"/>
      <c r="L118" s="114">
        <v>20000</v>
      </c>
      <c r="M118" s="114">
        <v>20000</v>
      </c>
      <c r="N118" s="105"/>
      <c r="O118" s="105"/>
      <c r="P118" s="105"/>
    </row>
    <row r="119" spans="1:16" ht="12.75">
      <c r="A119" s="115">
        <v>321</v>
      </c>
      <c r="B119" s="108" t="s">
        <v>29</v>
      </c>
      <c r="C119" s="116"/>
      <c r="D119" s="128"/>
      <c r="E119" s="128"/>
      <c r="F119" s="128"/>
      <c r="G119" s="128"/>
      <c r="H119" s="128"/>
      <c r="I119" s="128"/>
      <c r="J119" s="128"/>
      <c r="K119" s="128"/>
      <c r="L119" s="116"/>
      <c r="M119" s="116"/>
      <c r="N119" s="106"/>
      <c r="O119" s="106"/>
      <c r="P119" s="106"/>
    </row>
    <row r="120" spans="1:16" ht="12.75">
      <c r="A120" s="115">
        <v>322</v>
      </c>
      <c r="B120" s="108" t="s">
        <v>30</v>
      </c>
      <c r="C120" s="116"/>
      <c r="D120" s="128"/>
      <c r="E120" s="128"/>
      <c r="F120" s="128"/>
      <c r="G120" s="128"/>
      <c r="H120" s="128"/>
      <c r="I120" s="128"/>
      <c r="J120" s="128"/>
      <c r="K120" s="128"/>
      <c r="L120" s="116"/>
      <c r="M120" s="116"/>
      <c r="N120" s="106"/>
      <c r="O120" s="106"/>
      <c r="P120" s="106"/>
    </row>
    <row r="121" spans="1:16" ht="12.75">
      <c r="A121" s="115">
        <v>323</v>
      </c>
      <c r="B121" s="108" t="s">
        <v>31</v>
      </c>
      <c r="C121" s="116"/>
      <c r="D121" s="128"/>
      <c r="E121" s="128"/>
      <c r="F121" s="128"/>
      <c r="G121" s="128"/>
      <c r="H121" s="128"/>
      <c r="I121" s="128"/>
      <c r="J121" s="128"/>
      <c r="K121" s="128"/>
      <c r="L121" s="116">
        <v>20000</v>
      </c>
      <c r="M121" s="116">
        <v>20000</v>
      </c>
      <c r="N121" s="106"/>
      <c r="O121" s="106"/>
      <c r="P121" s="106"/>
    </row>
    <row r="122" spans="1:16" ht="12.75">
      <c r="A122" s="115">
        <v>329</v>
      </c>
      <c r="B122" s="108" t="s">
        <v>32</v>
      </c>
      <c r="C122" s="116"/>
      <c r="D122" s="128"/>
      <c r="E122" s="128"/>
      <c r="F122" s="128"/>
      <c r="G122" s="128"/>
      <c r="H122" s="128"/>
      <c r="I122" s="128"/>
      <c r="J122" s="128"/>
      <c r="K122" s="128"/>
      <c r="L122" s="116"/>
      <c r="M122" s="116"/>
      <c r="N122" s="106"/>
      <c r="O122" s="106"/>
      <c r="P122" s="106"/>
    </row>
    <row r="123" spans="1:16" s="10" customFormat="1" ht="12.75">
      <c r="A123" s="107">
        <v>34</v>
      </c>
      <c r="B123" s="112" t="s">
        <v>33</v>
      </c>
      <c r="C123" s="114"/>
      <c r="D123" s="127"/>
      <c r="E123" s="127"/>
      <c r="F123" s="127"/>
      <c r="G123" s="127"/>
      <c r="H123" s="127"/>
      <c r="I123" s="127"/>
      <c r="J123" s="127"/>
      <c r="K123" s="127"/>
      <c r="L123" s="114"/>
      <c r="M123" s="114"/>
      <c r="N123" s="105"/>
      <c r="O123" s="105"/>
      <c r="P123" s="105"/>
    </row>
    <row r="124" spans="1:16" ht="12.75">
      <c r="A124" s="115">
        <v>343</v>
      </c>
      <c r="B124" s="108" t="s">
        <v>34</v>
      </c>
      <c r="C124" s="116"/>
      <c r="D124" s="128"/>
      <c r="E124" s="128"/>
      <c r="F124" s="128"/>
      <c r="G124" s="128"/>
      <c r="H124" s="128"/>
      <c r="I124" s="128"/>
      <c r="J124" s="128"/>
      <c r="K124" s="128"/>
      <c r="L124" s="116"/>
      <c r="M124" s="116"/>
      <c r="N124" s="106"/>
      <c r="O124" s="106"/>
      <c r="P124" s="106"/>
    </row>
    <row r="125" spans="1:16" s="10" customFormat="1" ht="25.5">
      <c r="A125" s="107">
        <v>4</v>
      </c>
      <c r="B125" s="112" t="s">
        <v>38</v>
      </c>
      <c r="C125" s="114">
        <f>SUM(C128)</f>
        <v>28500</v>
      </c>
      <c r="D125" s="127"/>
      <c r="E125" s="127">
        <f>SUM(E128)</f>
        <v>28500</v>
      </c>
      <c r="F125" s="127"/>
      <c r="G125" s="127"/>
      <c r="H125" s="127"/>
      <c r="I125" s="127"/>
      <c r="J125" s="127"/>
      <c r="K125" s="127"/>
      <c r="L125" s="114">
        <v>23500</v>
      </c>
      <c r="M125" s="114">
        <v>23500</v>
      </c>
      <c r="N125" s="105"/>
      <c r="O125" s="105"/>
      <c r="P125" s="105"/>
    </row>
    <row r="126" spans="1:16" s="10" customFormat="1" ht="25.5">
      <c r="A126" s="107">
        <v>41</v>
      </c>
      <c r="B126" s="112" t="s">
        <v>42</v>
      </c>
      <c r="C126" s="114"/>
      <c r="D126" s="127"/>
      <c r="E126" s="127"/>
      <c r="F126" s="127"/>
      <c r="G126" s="127"/>
      <c r="H126" s="127"/>
      <c r="I126" s="127"/>
      <c r="J126" s="127"/>
      <c r="K126" s="127"/>
      <c r="L126" s="114"/>
      <c r="M126" s="114"/>
      <c r="N126" s="105"/>
      <c r="O126" s="105"/>
      <c r="P126" s="105"/>
    </row>
    <row r="127" spans="1:16" ht="12.75">
      <c r="A127" s="115">
        <v>411</v>
      </c>
      <c r="B127" s="108" t="s">
        <v>40</v>
      </c>
      <c r="C127" s="116"/>
      <c r="D127" s="128"/>
      <c r="E127" s="128"/>
      <c r="F127" s="128"/>
      <c r="G127" s="128"/>
      <c r="H127" s="128"/>
      <c r="I127" s="128"/>
      <c r="J127" s="128"/>
      <c r="K127" s="128"/>
      <c r="L127" s="116"/>
      <c r="M127" s="116"/>
      <c r="N127" s="106"/>
      <c r="O127" s="106"/>
      <c r="P127" s="106"/>
    </row>
    <row r="128" spans="1:16" s="10" customFormat="1" ht="25.5">
      <c r="A128" s="107">
        <v>42</v>
      </c>
      <c r="B128" s="112" t="s">
        <v>39</v>
      </c>
      <c r="C128" s="114">
        <f>SUM(C129:C130)</f>
        <v>28500</v>
      </c>
      <c r="D128" s="127"/>
      <c r="E128" s="127">
        <f>SUM(E129:E130)</f>
        <v>28500</v>
      </c>
      <c r="F128" s="127"/>
      <c r="G128" s="127"/>
      <c r="H128" s="127"/>
      <c r="I128" s="127"/>
      <c r="J128" s="127"/>
      <c r="K128" s="127"/>
      <c r="L128" s="114">
        <v>23500</v>
      </c>
      <c r="M128" s="114">
        <v>23500</v>
      </c>
      <c r="N128" s="105"/>
      <c r="O128" s="105"/>
      <c r="P128" s="105"/>
    </row>
    <row r="129" spans="1:16" ht="12.75">
      <c r="A129" s="115">
        <v>422</v>
      </c>
      <c r="B129" s="108" t="s">
        <v>37</v>
      </c>
      <c r="C129" s="116">
        <v>25000</v>
      </c>
      <c r="D129" s="128"/>
      <c r="E129" s="128">
        <v>25000</v>
      </c>
      <c r="F129" s="128"/>
      <c r="G129" s="128"/>
      <c r="H129" s="128"/>
      <c r="I129" s="128"/>
      <c r="J129" s="128"/>
      <c r="K129" s="128"/>
      <c r="L129" s="116">
        <v>20000</v>
      </c>
      <c r="M129" s="116">
        <v>20000</v>
      </c>
      <c r="N129" s="106"/>
      <c r="O129" s="106"/>
      <c r="P129" s="106"/>
    </row>
    <row r="130" spans="1:16" ht="25.5">
      <c r="A130" s="115">
        <v>424</v>
      </c>
      <c r="B130" s="108" t="s">
        <v>41</v>
      </c>
      <c r="C130" s="116">
        <v>3500</v>
      </c>
      <c r="D130" s="128"/>
      <c r="E130" s="128">
        <v>3500</v>
      </c>
      <c r="F130" s="128"/>
      <c r="G130" s="128"/>
      <c r="H130" s="128"/>
      <c r="I130" s="128"/>
      <c r="J130" s="128"/>
      <c r="K130" s="128"/>
      <c r="L130" s="116">
        <v>3500</v>
      </c>
      <c r="M130" s="116">
        <v>3500</v>
      </c>
      <c r="N130" s="106"/>
      <c r="O130" s="106"/>
      <c r="P130" s="106"/>
    </row>
    <row r="131" spans="1:16" ht="12.75">
      <c r="A131" s="85"/>
      <c r="B131" s="13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</row>
    <row r="132" spans="1:13" ht="12.75">
      <c r="A132" s="85"/>
      <c r="B132" s="13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1:13" ht="12.75">
      <c r="A133" s="85"/>
      <c r="B133" s="13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1:13" ht="12.75">
      <c r="A134" s="85"/>
      <c r="B134" s="13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1:13" ht="12.75">
      <c r="A135" s="85"/>
      <c r="B135" s="13" t="s">
        <v>54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1:13" ht="12.75">
      <c r="A136" s="85"/>
      <c r="B136" s="13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1:13" ht="12.75">
      <c r="A137" s="85"/>
      <c r="B137" s="13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1:13" ht="12.75">
      <c r="A138" s="85"/>
      <c r="B138" s="13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1:13" ht="12.75">
      <c r="A139" s="85"/>
      <c r="B139" s="13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1:13" ht="12.75">
      <c r="A140" s="85"/>
      <c r="B140" s="13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1:13" ht="12.75">
      <c r="A141" s="85"/>
      <c r="B141" s="13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1:13" ht="12.75">
      <c r="A142" s="85"/>
      <c r="B142" s="13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1:13" ht="12.75">
      <c r="A143" s="85"/>
      <c r="B143" s="13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1:13" ht="12.75">
      <c r="A144" s="85"/>
      <c r="B144" s="13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1:13" ht="12.75">
      <c r="A145" s="85"/>
      <c r="B145" s="13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1:13" ht="12.75">
      <c r="A146" s="85"/>
      <c r="B146" s="13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1:13" ht="12.75">
      <c r="A147" s="85"/>
      <c r="B147" s="13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1:13" ht="12.75">
      <c r="A148" s="85"/>
      <c r="B148" s="13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1:13" ht="12.75">
      <c r="A149" s="85"/>
      <c r="B149" s="13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1:13" ht="12.75">
      <c r="A150" s="85"/>
      <c r="B150" s="13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1:13" ht="12.75">
      <c r="A151" s="85"/>
      <c r="B151" s="13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1:13" ht="12.75">
      <c r="A152" s="85"/>
      <c r="B152" s="13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1:13" ht="12.75">
      <c r="A153" s="85"/>
      <c r="B153" s="1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</row>
    <row r="154" spans="1:13" ht="12.75">
      <c r="A154" s="85"/>
      <c r="B154" s="13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</row>
    <row r="155" spans="1:13" ht="12.75">
      <c r="A155" s="85"/>
      <c r="B155" s="13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</row>
    <row r="156" spans="1:13" ht="12.75">
      <c r="A156" s="85"/>
      <c r="B156" s="13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</row>
    <row r="157" spans="1:13" ht="12.75">
      <c r="A157" s="85"/>
      <c r="B157" s="13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</row>
    <row r="158" spans="1:13" ht="12.75">
      <c r="A158" s="85"/>
      <c r="B158" s="13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1:13" ht="12.75">
      <c r="A159" s="85"/>
      <c r="B159" s="13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1:13" ht="12.75">
      <c r="A160" s="85"/>
      <c r="B160" s="13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1:13" ht="12.75">
      <c r="A161" s="85"/>
      <c r="B161" s="13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1:13" ht="12.75">
      <c r="A162" s="85"/>
      <c r="B162" s="13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1:13" ht="12.75">
      <c r="A163" s="85"/>
      <c r="B163" s="13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1:13" ht="12.75">
      <c r="A164" s="85"/>
      <c r="B164" s="13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1:13" ht="12.75">
      <c r="A165" s="85"/>
      <c r="B165" s="13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1:13" ht="12.75">
      <c r="A166" s="85"/>
      <c r="B166" s="13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1:13" ht="12.75">
      <c r="A167" s="85"/>
      <c r="B167" s="13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1:13" ht="12.75">
      <c r="A168" s="85"/>
      <c r="B168" s="13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1:13" ht="12.75">
      <c r="A169" s="85"/>
      <c r="B169" s="13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1:13" ht="12.75">
      <c r="A170" s="85"/>
      <c r="B170" s="13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pans="1:13" ht="12.75">
      <c r="A171" s="85"/>
      <c r="B171" s="13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</row>
    <row r="172" spans="1:13" ht="12.75">
      <c r="A172" s="85"/>
      <c r="B172" s="13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</row>
    <row r="173" spans="1:13" ht="12.75">
      <c r="A173" s="85"/>
      <c r="B173" s="13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1:13" ht="12.75">
      <c r="A174" s="85"/>
      <c r="B174" s="13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</row>
    <row r="175" spans="1:13" ht="12.75">
      <c r="A175" s="85"/>
      <c r="B175" s="13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 spans="1:13" ht="12.75">
      <c r="A176" s="85"/>
      <c r="B176" s="13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1:13" ht="12.75">
      <c r="A177" s="85"/>
      <c r="B177" s="13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</row>
    <row r="178" spans="1:13" ht="12.75">
      <c r="A178" s="85"/>
      <c r="B178" s="13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1:13" ht="12.75">
      <c r="A179" s="85"/>
      <c r="B179" s="13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 spans="1:13" ht="12.75">
      <c r="A180" s="85"/>
      <c r="B180" s="13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</row>
    <row r="181" spans="1:13" ht="12.75">
      <c r="A181" s="85"/>
      <c r="B181" s="13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1:13" ht="12.75">
      <c r="A182" s="85"/>
      <c r="B182" s="13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1:13" ht="12.75">
      <c r="A183" s="85"/>
      <c r="B183" s="13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1:13" ht="12.75">
      <c r="A184" s="85"/>
      <c r="B184" s="13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1:13" ht="12.75">
      <c r="A185" s="85"/>
      <c r="B185" s="13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</row>
    <row r="186" spans="1:13" ht="12.75">
      <c r="A186" s="85"/>
      <c r="B186" s="13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</row>
    <row r="187" spans="1:13" ht="12.75">
      <c r="A187" s="85"/>
      <c r="B187" s="13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</row>
    <row r="188" spans="1:13" ht="12.75">
      <c r="A188" s="85"/>
      <c r="B188" s="13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</row>
    <row r="189" spans="1:13" ht="12.75">
      <c r="A189" s="85"/>
      <c r="B189" s="13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</row>
    <row r="190" spans="1:13" ht="12.75">
      <c r="A190" s="85"/>
      <c r="B190" s="13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</row>
    <row r="191" spans="1:13" ht="12.75">
      <c r="A191" s="85"/>
      <c r="B191" s="13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</row>
    <row r="192" spans="1:13" ht="12.75">
      <c r="A192" s="85"/>
      <c r="B192" s="13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</row>
    <row r="193" spans="1:13" ht="12.75">
      <c r="A193" s="85"/>
      <c r="B193" s="13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</row>
    <row r="194" spans="1:13" ht="12.75">
      <c r="A194" s="85"/>
      <c r="B194" s="13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</row>
    <row r="195" spans="1:13" ht="12.75">
      <c r="A195" s="85"/>
      <c r="B195" s="13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</row>
    <row r="196" spans="1:13" ht="12.75">
      <c r="A196" s="85"/>
      <c r="B196" s="13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</row>
    <row r="197" spans="1:13" ht="12.75">
      <c r="A197" s="85"/>
      <c r="B197" s="13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</row>
    <row r="198" spans="1:13" ht="12.75">
      <c r="A198" s="85"/>
      <c r="B198" s="13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</row>
    <row r="199" spans="1:13" ht="12.75">
      <c r="A199" s="85"/>
      <c r="B199" s="13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</row>
    <row r="200" spans="1:13" ht="12.75">
      <c r="A200" s="85"/>
      <c r="B200" s="13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</row>
    <row r="201" spans="1:13" ht="12.75">
      <c r="A201" s="85"/>
      <c r="B201" s="13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</row>
    <row r="202" spans="1:13" ht="12.75">
      <c r="A202" s="85"/>
      <c r="B202" s="13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</row>
    <row r="203" spans="1:13" ht="12.75">
      <c r="A203" s="85"/>
      <c r="B203" s="13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</row>
    <row r="204" spans="1:13" ht="12.75">
      <c r="A204" s="85"/>
      <c r="B204" s="13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</row>
    <row r="205" spans="1:13" ht="12.75">
      <c r="A205" s="85"/>
      <c r="B205" s="13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</row>
    <row r="206" spans="1:13" ht="12.75">
      <c r="A206" s="85"/>
      <c r="B206" s="13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</row>
    <row r="207" spans="1:13" ht="12.75">
      <c r="A207" s="85"/>
      <c r="B207" s="13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</row>
    <row r="208" spans="1:13" ht="12.75">
      <c r="A208" s="85"/>
      <c r="B208" s="13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</row>
    <row r="209" spans="1:13" ht="12.75">
      <c r="A209" s="85"/>
      <c r="B209" s="13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</row>
    <row r="210" spans="1:13" ht="12.75">
      <c r="A210" s="85"/>
      <c r="B210" s="13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</row>
    <row r="211" spans="1:13" ht="12.75">
      <c r="A211" s="85"/>
      <c r="B211" s="13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</row>
    <row r="212" spans="1:13" ht="12.75">
      <c r="A212" s="85"/>
      <c r="B212" s="13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</row>
    <row r="213" spans="1:13" ht="12.75">
      <c r="A213" s="85"/>
      <c r="B213" s="13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</row>
    <row r="214" spans="1:13" ht="12.75">
      <c r="A214" s="85"/>
      <c r="B214" s="13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</row>
    <row r="215" spans="1:13" ht="12.75">
      <c r="A215" s="85"/>
      <c r="B215" s="13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</row>
    <row r="216" spans="1:13" ht="12.75">
      <c r="A216" s="85"/>
      <c r="B216" s="13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</row>
    <row r="217" spans="1:13" ht="12.75">
      <c r="A217" s="85"/>
      <c r="B217" s="13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</row>
    <row r="218" spans="1:13" ht="12.75">
      <c r="A218" s="85"/>
      <c r="B218" s="13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</row>
    <row r="219" spans="1:13" ht="12.75">
      <c r="A219" s="85"/>
      <c r="B219" s="13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</row>
    <row r="220" spans="1:13" ht="12.75">
      <c r="A220" s="85"/>
      <c r="B220" s="13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</row>
    <row r="221" spans="1:13" ht="12.75">
      <c r="A221" s="85"/>
      <c r="B221" s="13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</row>
    <row r="222" spans="1:13" ht="12.75">
      <c r="A222" s="85"/>
      <c r="B222" s="13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</row>
    <row r="223" spans="1:13" ht="12.75">
      <c r="A223" s="85"/>
      <c r="B223" s="13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</row>
    <row r="224" spans="1:13" ht="12.75">
      <c r="A224" s="85"/>
      <c r="B224" s="13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</row>
    <row r="225" spans="1:13" ht="12.75">
      <c r="A225" s="85"/>
      <c r="B225" s="13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</row>
    <row r="226" spans="1:13" ht="12.75">
      <c r="A226" s="85"/>
      <c r="B226" s="13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</row>
    <row r="227" spans="1:13" ht="12.75">
      <c r="A227" s="85"/>
      <c r="B227" s="13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</row>
    <row r="228" spans="1:13" ht="12.75">
      <c r="A228" s="85"/>
      <c r="B228" s="13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</row>
    <row r="229" spans="1:13" ht="12.75">
      <c r="A229" s="85"/>
      <c r="B229" s="13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</row>
    <row r="230" spans="1:13" ht="12.75">
      <c r="A230" s="85"/>
      <c r="B230" s="13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</row>
    <row r="231" spans="1:13" ht="12.75">
      <c r="A231" s="85"/>
      <c r="B231" s="13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</row>
    <row r="232" spans="1:13" ht="12.75">
      <c r="A232" s="85"/>
      <c r="B232" s="13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</row>
    <row r="233" spans="1:13" ht="12.75">
      <c r="A233" s="85"/>
      <c r="B233" s="13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</row>
    <row r="234" spans="1:13" ht="12.75">
      <c r="A234" s="85"/>
      <c r="B234" s="13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</row>
    <row r="235" spans="1:13" ht="12.75">
      <c r="A235" s="85"/>
      <c r="B235" s="13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</row>
    <row r="236" spans="1:13" ht="12.75">
      <c r="A236" s="85"/>
      <c r="B236" s="13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</row>
    <row r="237" spans="1:13" ht="12.75">
      <c r="A237" s="85"/>
      <c r="B237" s="13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</row>
    <row r="238" spans="1:13" ht="12.75">
      <c r="A238" s="85"/>
      <c r="B238" s="13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</row>
    <row r="239" spans="1:13" ht="12.75">
      <c r="A239" s="85"/>
      <c r="B239" s="13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</row>
    <row r="240" spans="1:13" ht="12.75">
      <c r="A240" s="85"/>
      <c r="B240" s="13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</row>
    <row r="241" spans="1:13" ht="12.75">
      <c r="A241" s="85"/>
      <c r="B241" s="13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</row>
    <row r="242" spans="1:13" ht="12.75">
      <c r="A242" s="85"/>
      <c r="B242" s="13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</row>
    <row r="243" spans="1:13" ht="12.75">
      <c r="A243" s="85"/>
      <c r="B243" s="13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</row>
    <row r="244" spans="1:13" ht="12.75">
      <c r="A244" s="85"/>
      <c r="B244" s="13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</row>
    <row r="245" spans="1:13" ht="12.75">
      <c r="A245" s="85"/>
      <c r="B245" s="13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</row>
    <row r="246" spans="1:13" ht="12.75">
      <c r="A246" s="85"/>
      <c r="B246" s="13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</row>
    <row r="247" spans="1:13" ht="12.75">
      <c r="A247" s="85"/>
      <c r="B247" s="13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</row>
    <row r="248" spans="1:13" ht="12.75">
      <c r="A248" s="85"/>
      <c r="B248" s="13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</row>
    <row r="249" spans="1:13" ht="12.75">
      <c r="A249" s="85"/>
      <c r="B249" s="13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</row>
    <row r="250" spans="1:13" ht="12.75">
      <c r="A250" s="85"/>
      <c r="B250" s="13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</row>
    <row r="251" spans="1:13" ht="12.75">
      <c r="A251" s="85"/>
      <c r="B251" s="13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</row>
    <row r="252" spans="1:13" ht="12.75">
      <c r="A252" s="85"/>
      <c r="B252" s="13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</row>
    <row r="253" spans="1:13" ht="12.75">
      <c r="A253" s="85"/>
      <c r="B253" s="13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</row>
    <row r="254" spans="1:13" ht="12.75">
      <c r="A254" s="85"/>
      <c r="B254" s="13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</row>
    <row r="255" spans="1:13" ht="12.75">
      <c r="A255" s="85"/>
      <c r="B255" s="13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</row>
    <row r="256" spans="1:13" ht="12.75">
      <c r="A256" s="85"/>
      <c r="B256" s="13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</row>
    <row r="257" spans="1:13" ht="12.75">
      <c r="A257" s="85"/>
      <c r="B257" s="13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</row>
    <row r="258" spans="1:13" ht="12.75">
      <c r="A258" s="85"/>
      <c r="B258" s="13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</row>
    <row r="259" spans="1:13" ht="12.75">
      <c r="A259" s="85"/>
      <c r="B259" s="13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</row>
    <row r="260" spans="1:13" ht="12.75">
      <c r="A260" s="85"/>
      <c r="B260" s="13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</row>
    <row r="261" spans="1:13" ht="12.75">
      <c r="A261" s="85"/>
      <c r="B261" s="13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</row>
    <row r="262" spans="1:13" ht="12.75">
      <c r="A262" s="85"/>
      <c r="B262" s="13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</row>
    <row r="263" spans="1:13" ht="12.75">
      <c r="A263" s="85"/>
      <c r="B263" s="13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</row>
    <row r="264" spans="1:13" ht="12.75">
      <c r="A264" s="85"/>
      <c r="B264" s="13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</row>
    <row r="265" spans="1:13" ht="12.75">
      <c r="A265" s="85"/>
      <c r="B265" s="13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</row>
    <row r="266" spans="1:13" ht="12.75">
      <c r="A266" s="85"/>
      <c r="B266" s="13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</row>
    <row r="267" spans="1:13" ht="12.75">
      <c r="A267" s="85"/>
      <c r="B267" s="13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</row>
    <row r="268" spans="1:13" ht="12.75">
      <c r="A268" s="85"/>
      <c r="B268" s="13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</row>
    <row r="269" spans="1:13" ht="12.75">
      <c r="A269" s="85"/>
      <c r="B269" s="13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</row>
    <row r="270" spans="1:13" ht="12.75">
      <c r="A270" s="85"/>
      <c r="B270" s="13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</row>
    <row r="271" spans="1:13" ht="12.75">
      <c r="A271" s="85"/>
      <c r="B271" s="13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</row>
    <row r="272" spans="1:13" ht="12.75">
      <c r="A272" s="85"/>
      <c r="B272" s="13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</row>
    <row r="273" spans="1:13" ht="12.75">
      <c r="A273" s="85"/>
      <c r="B273" s="13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</row>
    <row r="274" spans="1:13" ht="12.75">
      <c r="A274" s="85"/>
      <c r="B274" s="13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</row>
    <row r="275" spans="1:13" ht="12.75">
      <c r="A275" s="85"/>
      <c r="B275" s="13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</row>
    <row r="276" spans="1:13" ht="12.75">
      <c r="A276" s="85"/>
      <c r="B276" s="13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</row>
    <row r="277" spans="1:13" ht="12.75">
      <c r="A277" s="85"/>
      <c r="B277" s="13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</row>
    <row r="278" spans="1:13" ht="12.75">
      <c r="A278" s="85"/>
      <c r="B278" s="13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</row>
    <row r="279" spans="1:13" ht="12.75">
      <c r="A279" s="85"/>
      <c r="B279" s="13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</row>
    <row r="280" spans="1:13" ht="12.75">
      <c r="A280" s="85"/>
      <c r="B280" s="13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</row>
    <row r="281" spans="1:13" ht="12.75">
      <c r="A281" s="85"/>
      <c r="B281" s="13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</row>
    <row r="282" spans="1:13" ht="12.75">
      <c r="A282" s="85"/>
      <c r="B282" s="13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</row>
    <row r="283" spans="1:13" ht="12.75">
      <c r="A283" s="85"/>
      <c r="B283" s="13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</row>
    <row r="284" spans="1:13" ht="12.75">
      <c r="A284" s="85"/>
      <c r="B284" s="13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</row>
    <row r="285" spans="1:13" ht="12.75">
      <c r="A285" s="85"/>
      <c r="B285" s="13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</row>
    <row r="286" spans="1:13" ht="12.75">
      <c r="A286" s="85"/>
      <c r="B286" s="13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</row>
    <row r="287" spans="1:13" ht="12.75">
      <c r="A287" s="85"/>
      <c r="B287" s="13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</row>
    <row r="288" spans="1:13" ht="12.75">
      <c r="A288" s="85"/>
      <c r="B288" s="13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</row>
    <row r="289" spans="1:13" ht="12.75">
      <c r="A289" s="85"/>
      <c r="B289" s="13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</row>
    <row r="290" spans="1:13" ht="12.75">
      <c r="A290" s="85"/>
      <c r="B290" s="13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</row>
    <row r="291" spans="1:13" ht="12.75">
      <c r="A291" s="85"/>
      <c r="B291" s="13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</row>
    <row r="292" spans="1:13" ht="12.75">
      <c r="A292" s="85"/>
      <c r="B292" s="13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</row>
    <row r="293" spans="1:13" ht="12.75">
      <c r="A293" s="85"/>
      <c r="B293" s="13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</row>
    <row r="294" spans="1:13" ht="12.75">
      <c r="A294" s="85"/>
      <c r="B294" s="13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</row>
    <row r="295" spans="1:13" ht="12.75">
      <c r="A295" s="85"/>
      <c r="B295" s="13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</row>
    <row r="296" spans="1:13" ht="12.75">
      <c r="A296" s="85"/>
      <c r="B296" s="13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</row>
    <row r="297" spans="1:13" ht="12.75">
      <c r="A297" s="85"/>
      <c r="B297" s="13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</row>
    <row r="298" spans="1:13" ht="12.75">
      <c r="A298" s="85"/>
      <c r="B298" s="13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</row>
    <row r="299" spans="1:13" ht="12.75">
      <c r="A299" s="85"/>
      <c r="B299" s="13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</row>
    <row r="300" spans="1:13" ht="12.75">
      <c r="A300" s="85"/>
      <c r="B300" s="13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</row>
    <row r="301" spans="1:13" ht="12.75">
      <c r="A301" s="85"/>
      <c r="B301" s="13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</row>
    <row r="302" spans="1:13" ht="12.75">
      <c r="A302" s="85"/>
      <c r="B302" s="13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</row>
    <row r="303" spans="1:13" ht="12.75">
      <c r="A303" s="85"/>
      <c r="B303" s="13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</row>
    <row r="304" spans="1:13" ht="12.75">
      <c r="A304" s="85"/>
      <c r="B304" s="13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</row>
    <row r="305" spans="1:13" ht="12.75">
      <c r="A305" s="85"/>
      <c r="B305" s="13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</row>
    <row r="306" spans="1:13" ht="12.75">
      <c r="A306" s="85"/>
      <c r="B306" s="13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</row>
    <row r="307" spans="1:13" ht="12.75">
      <c r="A307" s="85"/>
      <c r="B307" s="13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</row>
    <row r="308" spans="1:13" ht="12.75">
      <c r="A308" s="85"/>
      <c r="B308" s="13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</row>
    <row r="309" spans="1:13" ht="12.75">
      <c r="A309" s="85"/>
      <c r="B309" s="13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</row>
    <row r="310" spans="1:13" ht="12.75">
      <c r="A310" s="85"/>
      <c r="B310" s="13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</row>
    <row r="311" spans="1:13" ht="12.75">
      <c r="A311" s="85"/>
      <c r="B311" s="13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</row>
    <row r="312" spans="1:13" ht="12.75">
      <c r="A312" s="85"/>
      <c r="B312" s="13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</row>
    <row r="313" spans="1:13" ht="12.75">
      <c r="A313" s="85"/>
      <c r="B313" s="13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</row>
    <row r="314" spans="1:13" ht="12.75">
      <c r="A314" s="85"/>
      <c r="B314" s="13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</row>
    <row r="315" spans="1:13" ht="12.75">
      <c r="A315" s="85"/>
      <c r="B315" s="13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</row>
    <row r="316" spans="1:13" ht="12.75">
      <c r="A316" s="85"/>
      <c r="B316" s="13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</row>
    <row r="317" spans="1:13" ht="12.75">
      <c r="A317" s="85"/>
      <c r="B317" s="13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</row>
    <row r="318" spans="1:13" ht="12.75">
      <c r="A318" s="85"/>
      <c r="B318" s="13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</row>
    <row r="319" spans="1:13" ht="12.75">
      <c r="A319" s="85"/>
      <c r="B319" s="13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</row>
    <row r="320" spans="1:13" ht="12.75">
      <c r="A320" s="85"/>
      <c r="B320" s="13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</row>
    <row r="321" spans="1:13" ht="12.75">
      <c r="A321" s="85"/>
      <c r="B321" s="13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</row>
    <row r="322" spans="1:13" ht="12.75">
      <c r="A322" s="85"/>
      <c r="B322" s="13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</row>
    <row r="323" spans="1:13" ht="12.75">
      <c r="A323" s="85"/>
      <c r="B323" s="13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</row>
    <row r="324" spans="1:13" ht="12.75">
      <c r="A324" s="85"/>
      <c r="B324" s="13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</row>
    <row r="325" spans="1:13" ht="12.75">
      <c r="A325" s="85"/>
      <c r="B325" s="13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</row>
    <row r="326" spans="1:13" ht="12.75">
      <c r="A326" s="85"/>
      <c r="B326" s="13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</row>
    <row r="327" spans="1:13" ht="12.75">
      <c r="A327" s="85"/>
      <c r="B327" s="13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</row>
    <row r="328" spans="1:13" ht="12.75">
      <c r="A328" s="85"/>
      <c r="B328" s="13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</row>
    <row r="329" spans="1:13" ht="12.75">
      <c r="A329" s="85"/>
      <c r="B329" s="13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</row>
    <row r="330" spans="1:13" ht="12.75">
      <c r="A330" s="85"/>
      <c r="B330" s="13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</row>
    <row r="331" spans="1:13" ht="12.75">
      <c r="A331" s="85"/>
      <c r="B331" s="13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</row>
    <row r="332" spans="1:13" ht="12.75">
      <c r="A332" s="85"/>
      <c r="B332" s="13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</row>
    <row r="333" spans="1:13" ht="12.75">
      <c r="A333" s="85"/>
      <c r="B333" s="13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</row>
    <row r="334" spans="1:13" ht="12.75">
      <c r="A334" s="85"/>
      <c r="B334" s="13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</row>
    <row r="335" spans="1:13" ht="12.75">
      <c r="A335" s="85"/>
      <c r="B335" s="13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</row>
    <row r="336" spans="1:13" ht="12.75">
      <c r="A336" s="85"/>
      <c r="B336" s="13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</row>
    <row r="337" spans="1:13" ht="12.75">
      <c r="A337" s="85"/>
      <c r="B337" s="13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</row>
    <row r="338" spans="1:13" ht="12.75">
      <c r="A338" s="85"/>
      <c r="B338" s="13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</row>
    <row r="339" spans="1:13" ht="12.75">
      <c r="A339" s="85"/>
      <c r="B339" s="13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</row>
    <row r="340" spans="1:13" ht="12.75">
      <c r="A340" s="85"/>
      <c r="B340" s="13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</row>
    <row r="341" spans="1:13" ht="12.75">
      <c r="A341" s="85"/>
      <c r="B341" s="13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</row>
    <row r="342" spans="1:13" ht="12.75">
      <c r="A342" s="85"/>
      <c r="B342" s="13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</row>
    <row r="343" spans="1:13" ht="12.75">
      <c r="A343" s="85"/>
      <c r="B343" s="13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</row>
    <row r="344" spans="1:13" ht="12.75">
      <c r="A344" s="85"/>
      <c r="B344" s="13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</row>
    <row r="345" spans="1:13" ht="12.75">
      <c r="A345" s="85"/>
      <c r="B345" s="13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</row>
    <row r="346" spans="1:13" ht="12.75">
      <c r="A346" s="85"/>
      <c r="B346" s="13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</row>
    <row r="347" spans="1:13" ht="12.75">
      <c r="A347" s="85"/>
      <c r="B347" s="13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</row>
    <row r="348" spans="1:13" ht="12.75">
      <c r="A348" s="85"/>
      <c r="B348" s="13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</row>
    <row r="349" spans="1:13" ht="12.75">
      <c r="A349" s="85"/>
      <c r="B349" s="13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</row>
    <row r="350" spans="1:13" ht="12.75">
      <c r="A350" s="85"/>
      <c r="B350" s="13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</row>
    <row r="351" spans="1:13" ht="12.75">
      <c r="A351" s="85"/>
      <c r="B351" s="13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</row>
    <row r="352" spans="1:13" ht="12.75">
      <c r="A352" s="85"/>
      <c r="B352" s="13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</row>
    <row r="353" spans="1:13" ht="12.75">
      <c r="A353" s="85"/>
      <c r="B353" s="13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</row>
    <row r="354" spans="1:13" ht="12.75">
      <c r="A354" s="85"/>
      <c r="B354" s="13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</row>
    <row r="355" spans="1:13" ht="12.75">
      <c r="A355" s="85"/>
      <c r="B355" s="13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</row>
    <row r="356" spans="1:13" ht="12.75">
      <c r="A356" s="85"/>
      <c r="B356" s="13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</row>
    <row r="357" spans="1:13" ht="12.75">
      <c r="A357" s="85"/>
      <c r="B357" s="13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</row>
    <row r="358" spans="1:13" ht="12.75">
      <c r="A358" s="85"/>
      <c r="B358" s="13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</row>
    <row r="359" spans="1:13" ht="12.75">
      <c r="A359" s="85"/>
      <c r="B359" s="13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</row>
    <row r="360" spans="1:13" ht="12.75">
      <c r="A360" s="85"/>
      <c r="B360" s="13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</row>
    <row r="361" spans="1:13" ht="12.75">
      <c r="A361" s="85"/>
      <c r="B361" s="13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</row>
    <row r="362" spans="1:13" ht="12.75">
      <c r="A362" s="85"/>
      <c r="B362" s="13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</row>
    <row r="363" spans="1:13" ht="12.75">
      <c r="A363" s="85"/>
      <c r="B363" s="13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</row>
    <row r="364" spans="1:13" ht="12.75">
      <c r="A364" s="85"/>
      <c r="B364" s="13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</row>
    <row r="365" spans="1:13" ht="12.75">
      <c r="A365" s="85"/>
      <c r="B365" s="13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</row>
    <row r="366" spans="1:13" ht="12.75">
      <c r="A366" s="85"/>
      <c r="B366" s="13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</row>
    <row r="367" spans="1:13" ht="12.75">
      <c r="A367" s="85"/>
      <c r="B367" s="13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</row>
    <row r="368" spans="1:13" ht="12.75">
      <c r="A368" s="85"/>
      <c r="B368" s="13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</row>
    <row r="369" spans="1:13" ht="12.75">
      <c r="A369" s="85"/>
      <c r="B369" s="13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</row>
    <row r="370" spans="1:13" ht="12.75">
      <c r="A370" s="85"/>
      <c r="B370" s="13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</row>
    <row r="371" spans="1:13" ht="12.75">
      <c r="A371" s="85"/>
      <c r="B371" s="13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</row>
    <row r="372" spans="1:13" ht="12.75">
      <c r="A372" s="85"/>
      <c r="B372" s="13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</row>
    <row r="373" spans="1:13" ht="12.75">
      <c r="A373" s="85"/>
      <c r="B373" s="13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</row>
    <row r="374" spans="1:13" ht="12.75">
      <c r="A374" s="85"/>
      <c r="B374" s="13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</row>
    <row r="375" spans="1:13" ht="12.75">
      <c r="A375" s="85"/>
      <c r="B375" s="13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</row>
    <row r="376" spans="1:13" ht="12.75">
      <c r="A376" s="85"/>
      <c r="B376" s="13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</row>
    <row r="377" spans="1:13" ht="12.75">
      <c r="A377" s="85"/>
      <c r="B377" s="13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</row>
    <row r="378" spans="1:13" ht="12.75">
      <c r="A378" s="85"/>
      <c r="B378" s="13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</row>
    <row r="379" spans="1:13" ht="12.75">
      <c r="A379" s="85"/>
      <c r="B379" s="13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</row>
    <row r="380" spans="1:13" ht="12.75">
      <c r="A380" s="85"/>
      <c r="B380" s="13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</row>
    <row r="381" spans="1:13" ht="12.75">
      <c r="A381" s="85"/>
      <c r="B381" s="13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</row>
    <row r="382" spans="1:13" ht="12.75">
      <c r="A382" s="85"/>
      <c r="B382" s="13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</row>
    <row r="383" spans="1:13" ht="12.75">
      <c r="A383" s="85"/>
      <c r="B383" s="13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</row>
    <row r="384" spans="1:13" ht="12.75">
      <c r="A384" s="85"/>
      <c r="B384" s="13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</row>
    <row r="385" spans="1:13" ht="12.75">
      <c r="A385" s="85"/>
      <c r="B385" s="13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</row>
    <row r="386" spans="1:13" ht="12.75">
      <c r="A386" s="85"/>
      <c r="B386" s="13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</row>
    <row r="387" spans="1:13" ht="12.75">
      <c r="A387" s="85"/>
      <c r="B387" s="13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</row>
    <row r="388" spans="1:13" ht="12.75">
      <c r="A388" s="85"/>
      <c r="B388" s="13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</row>
    <row r="389" spans="1:13" ht="12.75">
      <c r="A389" s="85"/>
      <c r="B389" s="13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</row>
    <row r="390" spans="1:13" ht="12.75">
      <c r="A390" s="85"/>
      <c r="B390" s="13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</row>
    <row r="391" spans="1:13" ht="12.75">
      <c r="A391" s="85"/>
      <c r="B391" s="13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</row>
    <row r="392" spans="1:13" ht="12.75">
      <c r="A392" s="85"/>
      <c r="B392" s="13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</row>
    <row r="393" spans="1:13" ht="12.75">
      <c r="A393" s="85"/>
      <c r="B393" s="13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</row>
    <row r="394" spans="1:13" ht="12.75">
      <c r="A394" s="85"/>
      <c r="B394" s="13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</row>
    <row r="395" spans="1:13" ht="12.75">
      <c r="A395" s="85"/>
      <c r="B395" s="13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</row>
    <row r="396" spans="1:13" ht="12.75">
      <c r="A396" s="85"/>
      <c r="B396" s="13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</row>
    <row r="397" spans="1:13" ht="12.75">
      <c r="A397" s="85"/>
      <c r="B397" s="13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</row>
    <row r="398" spans="1:13" ht="12.75">
      <c r="A398" s="85"/>
      <c r="B398" s="13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</row>
    <row r="399" spans="1:13" ht="12.75">
      <c r="A399" s="85"/>
      <c r="B399" s="13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</row>
    <row r="400" spans="1:13" ht="12.75">
      <c r="A400" s="85"/>
      <c r="B400" s="13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</row>
    <row r="401" spans="1:13" ht="12.75">
      <c r="A401" s="85"/>
      <c r="B401" s="13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</row>
    <row r="402" spans="1:13" ht="12.75">
      <c r="A402" s="85"/>
      <c r="B402" s="13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</row>
    <row r="403" spans="1:13" ht="12.75">
      <c r="A403" s="85"/>
      <c r="B403" s="13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</row>
    <row r="404" spans="1:13" ht="12.75">
      <c r="A404" s="85"/>
      <c r="B404" s="13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</row>
    <row r="405" spans="1:13" ht="12.75">
      <c r="A405" s="85"/>
      <c r="B405" s="13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</row>
    <row r="406" spans="1:13" ht="12.75">
      <c r="A406" s="85"/>
      <c r="B406" s="13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</row>
    <row r="407" spans="1:13" ht="12.75">
      <c r="A407" s="85"/>
      <c r="B407" s="13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</row>
    <row r="408" spans="1:13" ht="12.75">
      <c r="A408" s="85"/>
      <c r="B408" s="13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</row>
    <row r="409" spans="1:13" ht="12.75">
      <c r="A409" s="85"/>
      <c r="B409" s="13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</row>
    <row r="410" spans="1:13" ht="12.75">
      <c r="A410" s="85"/>
      <c r="B410" s="13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</row>
    <row r="411" spans="1:13" ht="12.75">
      <c r="A411" s="85"/>
      <c r="B411" s="13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</row>
    <row r="412" spans="1:13" ht="12.75">
      <c r="A412" s="85"/>
      <c r="B412" s="13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</row>
    <row r="413" spans="1:13" ht="12.75">
      <c r="A413" s="85"/>
      <c r="B413" s="13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</row>
    <row r="414" spans="1:13" ht="12.75">
      <c r="A414" s="85"/>
      <c r="B414" s="13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</row>
    <row r="415" spans="1:13" ht="12.75">
      <c r="A415" s="85"/>
      <c r="B415" s="13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</row>
    <row r="416" spans="1:13" ht="12.75">
      <c r="A416" s="85"/>
      <c r="B416" s="13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</row>
    <row r="417" spans="1:13" ht="12.75">
      <c r="A417" s="85"/>
      <c r="B417" s="13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</row>
  </sheetData>
  <sheetProtection/>
  <mergeCells count="1">
    <mergeCell ref="A1:M1"/>
  </mergeCells>
  <printOptions horizontalCentered="1"/>
  <pageMargins left="0.25" right="0.25" top="0.75" bottom="0.75" header="0.3" footer="0.3"/>
  <pageSetup firstPageNumber="3" useFirstPageNumber="1" fitToHeight="0" fitToWidth="1" horizontalDpi="300" verticalDpi="300" orientation="landscape" paperSize="9" scale="7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2021-10-14T12:44:50Z</cp:lastPrinted>
  <dcterms:created xsi:type="dcterms:W3CDTF">2013-09-11T11:00:21Z</dcterms:created>
  <dcterms:modified xsi:type="dcterms:W3CDTF">2022-01-26T08:07:52Z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